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Datos de Usuario\Downloads\"/>
    </mc:Choice>
  </mc:AlternateContent>
  <bookViews>
    <workbookView xWindow="0" yWindow="0" windowWidth="28800" windowHeight="18000"/>
  </bookViews>
  <sheets>
    <sheet name="Eje 1. Prevenir" sheetId="6" r:id="rId1"/>
    <sheet name="Eje 2. Detectar" sheetId="8" r:id="rId2"/>
    <sheet name="Eje 3. Sancionar" sheetId="14" r:id="rId3"/>
    <sheet name="Eje 4. Controlar" sheetId="17" r:id="rId4"/>
    <sheet name="Eje 5. Fiscalizar" sheetId="18" r:id="rId5"/>
  </sheets>
  <externalReferences>
    <externalReference r:id="rId6"/>
  </externalReferences>
  <definedNames>
    <definedName name="_Tasa_de_denuncias_3" localSheetId="0">'Eje 1. Prevenir'!$B$6</definedName>
    <definedName name="JR_PAGE_ANCHOR_0_1">'[1]2'!#REF!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6" i="6" l="1"/>
  <c r="C96" i="8"/>
  <c r="E96" i="8"/>
  <c r="C5" i="6"/>
  <c r="E5" i="6"/>
  <c r="F97" i="18" l="1"/>
  <c r="E97" i="18"/>
  <c r="D97" i="18"/>
  <c r="C97" i="18"/>
  <c r="G22" i="18"/>
  <c r="H22" i="18"/>
  <c r="G23" i="18"/>
  <c r="H23" i="18"/>
  <c r="G24" i="18"/>
  <c r="H24" i="18"/>
  <c r="G25" i="18"/>
  <c r="H25" i="18"/>
  <c r="G26" i="18"/>
  <c r="H26" i="18"/>
  <c r="G27" i="18"/>
  <c r="H27" i="18"/>
  <c r="G28" i="18"/>
  <c r="H28" i="18"/>
  <c r="G29" i="18"/>
  <c r="H29" i="18"/>
  <c r="G30" i="18"/>
  <c r="H30" i="18"/>
  <c r="G31" i="18"/>
  <c r="H31" i="18"/>
  <c r="G32" i="18"/>
  <c r="H32" i="18"/>
  <c r="G33" i="18"/>
  <c r="H33" i="18"/>
  <c r="G34" i="18"/>
  <c r="H34" i="18"/>
  <c r="G35" i="18"/>
  <c r="H35" i="18"/>
  <c r="G36" i="18"/>
  <c r="H36" i="18"/>
  <c r="G37" i="18"/>
  <c r="H37" i="18"/>
  <c r="G38" i="18"/>
  <c r="H38" i="18"/>
  <c r="G39" i="18"/>
  <c r="H39" i="18"/>
  <c r="G40" i="18"/>
  <c r="H40" i="18"/>
  <c r="G41" i="18"/>
  <c r="H41" i="18"/>
  <c r="G42" i="18"/>
  <c r="H42" i="18"/>
  <c r="G43" i="18"/>
  <c r="H43" i="18"/>
  <c r="G44" i="18"/>
  <c r="H44" i="18"/>
  <c r="G45" i="18"/>
  <c r="H45" i="18"/>
  <c r="G46" i="18"/>
  <c r="H46" i="18"/>
  <c r="G47" i="18"/>
  <c r="H47" i="18"/>
  <c r="G48" i="18"/>
  <c r="H48" i="18"/>
  <c r="G49" i="18"/>
  <c r="H49" i="18"/>
  <c r="G50" i="18"/>
  <c r="H50" i="18"/>
  <c r="G51" i="18"/>
  <c r="H51" i="18"/>
  <c r="G52" i="18"/>
  <c r="H52" i="18"/>
  <c r="G53" i="18"/>
  <c r="H53" i="18"/>
  <c r="G54" i="18"/>
  <c r="H54" i="18"/>
  <c r="G55" i="18"/>
  <c r="H55" i="18"/>
  <c r="G56" i="18"/>
  <c r="H56" i="18"/>
  <c r="G57" i="18"/>
  <c r="H57" i="18"/>
  <c r="G58" i="18"/>
  <c r="H58" i="18"/>
  <c r="G59" i="18"/>
  <c r="H59" i="18"/>
  <c r="G60" i="18"/>
  <c r="H60" i="18"/>
  <c r="G61" i="18"/>
  <c r="H61" i="18"/>
  <c r="G62" i="18"/>
  <c r="H62" i="18"/>
  <c r="G63" i="18"/>
  <c r="H63" i="18"/>
  <c r="G64" i="18"/>
  <c r="H64" i="18"/>
  <c r="G65" i="18"/>
  <c r="H65" i="18"/>
  <c r="G66" i="18"/>
  <c r="H66" i="18"/>
  <c r="G67" i="18"/>
  <c r="H67" i="18"/>
  <c r="G68" i="18"/>
  <c r="H68" i="18"/>
  <c r="G69" i="18"/>
  <c r="H69" i="18"/>
  <c r="G70" i="18"/>
  <c r="H70" i="18"/>
  <c r="G71" i="18"/>
  <c r="H71" i="18"/>
  <c r="G72" i="18"/>
  <c r="H72" i="18"/>
  <c r="G73" i="18"/>
  <c r="H73" i="18"/>
  <c r="G74" i="18"/>
  <c r="H74" i="18"/>
  <c r="G75" i="18"/>
  <c r="H75" i="18"/>
  <c r="G76" i="18"/>
  <c r="H76" i="18"/>
  <c r="G77" i="18"/>
  <c r="H77" i="18"/>
  <c r="G78" i="18"/>
  <c r="H78" i="18"/>
  <c r="G79" i="18"/>
  <c r="H79" i="18"/>
  <c r="G80" i="18"/>
  <c r="H80" i="18"/>
  <c r="G81" i="18"/>
  <c r="H81" i="18"/>
  <c r="G82" i="18"/>
  <c r="H82" i="18"/>
  <c r="G83" i="18"/>
  <c r="H83" i="18"/>
  <c r="G84" i="18"/>
  <c r="H84" i="18"/>
  <c r="G85" i="18"/>
  <c r="H85" i="18"/>
  <c r="G86" i="18"/>
  <c r="H86" i="18"/>
  <c r="G87" i="18"/>
  <c r="H87" i="18"/>
  <c r="G88" i="18"/>
  <c r="H88" i="18"/>
  <c r="G89" i="18"/>
  <c r="H89" i="18"/>
  <c r="G90" i="18"/>
  <c r="H90" i="18"/>
  <c r="G91" i="18"/>
  <c r="H91" i="18"/>
  <c r="G92" i="18"/>
  <c r="H92" i="18"/>
  <c r="G93" i="18"/>
  <c r="H93" i="18"/>
  <c r="G94" i="18"/>
  <c r="H94" i="18"/>
  <c r="G95" i="18"/>
  <c r="H95" i="18"/>
  <c r="G96" i="18"/>
  <c r="H96" i="18"/>
  <c r="H21" i="18"/>
  <c r="G21" i="18"/>
  <c r="G97" i="18" l="1"/>
  <c r="C5" i="18" s="1"/>
  <c r="H97" i="18"/>
  <c r="E5" i="18" s="1"/>
  <c r="I33" i="17"/>
  <c r="M33" i="17" s="1"/>
  <c r="I34" i="17"/>
  <c r="M34" i="17" s="1"/>
  <c r="I35" i="17"/>
  <c r="M35" i="17" s="1"/>
  <c r="I36" i="17"/>
  <c r="I37" i="17"/>
  <c r="M37" i="17" s="1"/>
  <c r="E42" i="17"/>
  <c r="F42" i="17"/>
  <c r="D42" i="17"/>
  <c r="C42" i="17"/>
  <c r="J24" i="17"/>
  <c r="J25" i="17"/>
  <c r="N25" i="17" s="1"/>
  <c r="J26" i="17"/>
  <c r="N26" i="17" s="1"/>
  <c r="J27" i="17"/>
  <c r="N27" i="17" s="1"/>
  <c r="J28" i="17"/>
  <c r="N28" i="17" s="1"/>
  <c r="J29" i="17"/>
  <c r="N29" i="17" s="1"/>
  <c r="J30" i="17"/>
  <c r="N30" i="17" s="1"/>
  <c r="J31" i="17"/>
  <c r="N31" i="17" s="1"/>
  <c r="J32" i="17"/>
  <c r="N32" i="17" s="1"/>
  <c r="J33" i="17"/>
  <c r="N33" i="17" s="1"/>
  <c r="J34" i="17"/>
  <c r="N34" i="17" s="1"/>
  <c r="J35" i="17"/>
  <c r="N35" i="17" s="1"/>
  <c r="J36" i="17"/>
  <c r="J37" i="17"/>
  <c r="N37" i="17" s="1"/>
  <c r="I25" i="17"/>
  <c r="M25" i="17" s="1"/>
  <c r="I26" i="17"/>
  <c r="M26" i="17" s="1"/>
  <c r="I27" i="17"/>
  <c r="M27" i="17" s="1"/>
  <c r="I28" i="17"/>
  <c r="M28" i="17" s="1"/>
  <c r="I29" i="17"/>
  <c r="M29" i="17" s="1"/>
  <c r="I30" i="17"/>
  <c r="M30" i="17" s="1"/>
  <c r="I31" i="17"/>
  <c r="M31" i="17" s="1"/>
  <c r="I32" i="17"/>
  <c r="M32" i="17" s="1"/>
  <c r="I24" i="17"/>
  <c r="I42" i="17" l="1"/>
  <c r="M42" i="17" s="1"/>
  <c r="C5" i="17" s="1"/>
  <c r="J42" i="17"/>
  <c r="N42" i="17" s="1"/>
  <c r="E5" i="17" s="1"/>
  <c r="P103" i="14"/>
  <c r="O103" i="14"/>
  <c r="N103" i="14"/>
  <c r="M103" i="14"/>
  <c r="S33" i="14"/>
  <c r="T48" i="14"/>
  <c r="T29" i="14"/>
  <c r="T30" i="14"/>
  <c r="T31" i="14"/>
  <c r="T32" i="14"/>
  <c r="T33" i="14"/>
  <c r="T34" i="14"/>
  <c r="T35" i="14"/>
  <c r="T36" i="14"/>
  <c r="T37" i="14"/>
  <c r="T38" i="14"/>
  <c r="T39" i="14"/>
  <c r="T40" i="14"/>
  <c r="T41" i="14"/>
  <c r="T42" i="14"/>
  <c r="T43" i="14"/>
  <c r="T44" i="14"/>
  <c r="T45" i="14"/>
  <c r="T46" i="14"/>
  <c r="T47" i="14"/>
  <c r="T49" i="14"/>
  <c r="T50" i="14"/>
  <c r="T51" i="14"/>
  <c r="T52" i="14"/>
  <c r="T53" i="14"/>
  <c r="T54" i="14"/>
  <c r="T55" i="14"/>
  <c r="T56" i="14"/>
  <c r="T57" i="14"/>
  <c r="T58" i="14"/>
  <c r="T59" i="14"/>
  <c r="T60" i="14"/>
  <c r="T61" i="14"/>
  <c r="T62" i="14"/>
  <c r="T63" i="14"/>
  <c r="T64" i="14"/>
  <c r="T65" i="14"/>
  <c r="T66" i="14"/>
  <c r="T67" i="14"/>
  <c r="T68" i="14"/>
  <c r="T69" i="14"/>
  <c r="T70" i="14"/>
  <c r="T71" i="14"/>
  <c r="T72" i="14"/>
  <c r="T73" i="14"/>
  <c r="T74" i="14"/>
  <c r="T75" i="14"/>
  <c r="T76" i="14"/>
  <c r="T77" i="14"/>
  <c r="T78" i="14"/>
  <c r="T79" i="14"/>
  <c r="T80" i="14"/>
  <c r="T81" i="14"/>
  <c r="T82" i="14"/>
  <c r="T83" i="14"/>
  <c r="T84" i="14"/>
  <c r="T85" i="14"/>
  <c r="T86" i="14"/>
  <c r="T87" i="14"/>
  <c r="T88" i="14"/>
  <c r="T89" i="14"/>
  <c r="T90" i="14"/>
  <c r="T91" i="14"/>
  <c r="T92" i="14"/>
  <c r="T93" i="14"/>
  <c r="T94" i="14"/>
  <c r="T95" i="14"/>
  <c r="T96" i="14"/>
  <c r="T97" i="14"/>
  <c r="T98" i="14"/>
  <c r="T99" i="14"/>
  <c r="T100" i="14"/>
  <c r="T101" i="14"/>
  <c r="T102" i="14"/>
  <c r="T28" i="14"/>
  <c r="S29" i="14"/>
  <c r="S30" i="14"/>
  <c r="S31" i="14"/>
  <c r="S32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1" i="14"/>
  <c r="S62" i="14"/>
  <c r="S63" i="14"/>
  <c r="S64" i="14"/>
  <c r="S65" i="14"/>
  <c r="S66" i="14"/>
  <c r="S67" i="14"/>
  <c r="S68" i="14"/>
  <c r="S69" i="14"/>
  <c r="S70" i="14"/>
  <c r="S71" i="14"/>
  <c r="S72" i="14"/>
  <c r="S73" i="14"/>
  <c r="S74" i="14"/>
  <c r="S75" i="14"/>
  <c r="S76" i="14"/>
  <c r="S77" i="14"/>
  <c r="S78" i="14"/>
  <c r="S79" i="14"/>
  <c r="S80" i="14"/>
  <c r="S81" i="14"/>
  <c r="S82" i="14"/>
  <c r="S83" i="14"/>
  <c r="S84" i="14"/>
  <c r="S85" i="14"/>
  <c r="S86" i="14"/>
  <c r="S87" i="14"/>
  <c r="S88" i="14"/>
  <c r="S89" i="14"/>
  <c r="S90" i="14"/>
  <c r="S91" i="14"/>
  <c r="S92" i="14"/>
  <c r="S93" i="14"/>
  <c r="S94" i="14"/>
  <c r="S95" i="14"/>
  <c r="S96" i="14"/>
  <c r="S97" i="14"/>
  <c r="S98" i="14"/>
  <c r="S99" i="14"/>
  <c r="S100" i="14"/>
  <c r="S101" i="14"/>
  <c r="S102" i="14"/>
  <c r="S28" i="14"/>
  <c r="R42" i="14"/>
  <c r="R40" i="14"/>
  <c r="Q40" i="14"/>
  <c r="Q42" i="14"/>
  <c r="F96" i="8"/>
  <c r="D96" i="8"/>
  <c r="S103" i="14" l="1"/>
  <c r="C5" i="14" s="1"/>
  <c r="T103" i="14"/>
  <c r="E5" i="14" s="1"/>
  <c r="C5" i="8"/>
  <c r="E5" i="8"/>
  <c r="E96" i="6"/>
  <c r="F96" i="6"/>
  <c r="C96" i="6"/>
</calcChain>
</file>

<file path=xl/sharedStrings.xml><?xml version="1.0" encoding="utf-8"?>
<sst xmlns="http://schemas.openxmlformats.org/spreadsheetml/2006/main" count="584" uniqueCount="170">
  <si>
    <t>OD. Organismo Descentralizado</t>
  </si>
  <si>
    <t>0070. Secretaría Ejecutiva del Sistema Estatal Anticorrupción</t>
  </si>
  <si>
    <t>MU. Municipio (administración pública centralizada)</t>
  </si>
  <si>
    <t>0046. Municipio de Asientos</t>
  </si>
  <si>
    <t>0047. Municipio de Calvillo</t>
  </si>
  <si>
    <t>0048. Municipio de Cosío</t>
  </si>
  <si>
    <t>0049. Municipio de El Llano</t>
  </si>
  <si>
    <t>0050. Municipio de Jesús María</t>
  </si>
  <si>
    <t>0051. Municipio de Pabellón de Arteaga</t>
  </si>
  <si>
    <t>0052. Municipio de Rincón de Romos</t>
  </si>
  <si>
    <t>0053. Municipio de San Francisco de los Romo</t>
  </si>
  <si>
    <t>0054. Municipio de San José de Gracia</t>
  </si>
  <si>
    <t>0055. Municipio de Tepezalá</t>
  </si>
  <si>
    <t>PM. Paramunicipal</t>
  </si>
  <si>
    <t>0041. Instituto Municipal de Planeación de Aguascalientes</t>
  </si>
  <si>
    <t>PE. Poder Ejecutivo (administración pública centralizada)</t>
  </si>
  <si>
    <t>0064. Poder Ejecutivo (administración centralizada)</t>
  </si>
  <si>
    <t>PL. Poder Legislativo</t>
  </si>
  <si>
    <t>0066. Poder Legislativo</t>
  </si>
  <si>
    <t>OA. Organismo Autónomo</t>
  </si>
  <si>
    <t>0009. Comisión Estatal de Derechos Humanos</t>
  </si>
  <si>
    <t>0016. Fiscalía General del Estado</t>
  </si>
  <si>
    <t>0030. Instituto de Transparencia del Estado de Aguascalientes</t>
  </si>
  <si>
    <t>0036. Instituto Estatal Electoral</t>
  </si>
  <si>
    <t>0073. Tribunal Electoral del Estado</t>
  </si>
  <si>
    <t>0074. Universidad Autónoma de Aguascalientes</t>
  </si>
  <si>
    <t>PJ. Poder Judicial</t>
  </si>
  <si>
    <t>0065. Poder Judicial</t>
  </si>
  <si>
    <t>0045. Municipio de Aguascalientes</t>
  </si>
  <si>
    <t>0003. Comisión Ciudadana de Agua Potable y Alcantarillado del Municipio de Aguascalientes</t>
  </si>
  <si>
    <t>0004. Comisión de Agua Potable y Alcantarillado de Pabellón de Arteaga</t>
  </si>
  <si>
    <t>0005. Comisión de Agua Potable, Alcantarillado y Saneamiento del Municipio de Jesús María</t>
  </si>
  <si>
    <t>0006. Comisión de Agua Potable, Alcantarillado y Saneamiento del Municipio de Tepezalá</t>
  </si>
  <si>
    <t>0037. Instituto Municipal Aguascalentense para la Cultura</t>
  </si>
  <si>
    <t>0038. Instituto Municipal de la Juventud de Aguascalientes</t>
  </si>
  <si>
    <t>0039. Instituto Municipal de la Mujer de Aguascalientes</t>
  </si>
  <si>
    <t>0057. Organismo Operador de Agua del Municipio de San Francisco de los Romo</t>
  </si>
  <si>
    <t>0059. Organismo Operador de Agua Potable, Alcantarillado y Saneamiento de Rincón de Romos</t>
  </si>
  <si>
    <t>0060. Organismo Operador de Servicios de Agua de Calvillo</t>
  </si>
  <si>
    <t>0001. Colegio de Educación Profesional Técnica del Estado de Aguascalientes</t>
  </si>
  <si>
    <t>0002. Colegio de Estudios Científicos y Tecnológicos del Estado de Aguascalientes</t>
  </si>
  <si>
    <t>0008. Comisión Estatal de Arbitraje Médico</t>
  </si>
  <si>
    <t>0010. Escuela Normal de Aguascalientes</t>
  </si>
  <si>
    <t>0011. Fideicomiso Complejo Tres Centurias</t>
  </si>
  <si>
    <t>0014. Fideicomiso Desarrollos Industriales de Aguascalientes</t>
  </si>
  <si>
    <t>0017. Instituto de Asesoría y Defensoría Pública del Estado</t>
  </si>
  <si>
    <t>0020. Instituto Aguascalentense de la Juventud</t>
  </si>
  <si>
    <t>0021. Instituto Aguascalentense de las Mujeres</t>
  </si>
  <si>
    <t>0022. Instituto Cultural de Aguascalientes</t>
  </si>
  <si>
    <t>0023. Instituto de Capacitación para el Trabajo del Estado de Aguascalientes</t>
  </si>
  <si>
    <t>0024. Instituto de Educación de Aguascalientes</t>
  </si>
  <si>
    <t>0025. Instituto de Infraestructura Física Educativa del Estado de Aguascalientes</t>
  </si>
  <si>
    <t>0028. Instituto de Seguridad y Servicios Sociales para los Servidores Públicos del Estado de Aguascalientes</t>
  </si>
  <si>
    <t>0029. Instituto de Servicios de Salud del Estado</t>
  </si>
  <si>
    <t>0031. Instituto de Vivienda Social y Ordenamiento de la Propiedad</t>
  </si>
  <si>
    <t>0032. Instituto del Agua</t>
  </si>
  <si>
    <t>0034. Instituto del Deporte del Estado de Aguascalientes</t>
  </si>
  <si>
    <t>0044. Instituto para la Educación de las Personas Jóvenes y Adultas de Aguascalientes</t>
  </si>
  <si>
    <t>0062. Patronato de la Feria Nacional de San Marcos</t>
  </si>
  <si>
    <t>0067. Procuraduría Estatal de Protección al Ambiente</t>
  </si>
  <si>
    <t>0068. Radio y Televisión de Aguascalientes</t>
  </si>
  <si>
    <t>0072. Sistema para el Desarrollo Integral de la Familia del Estado</t>
  </si>
  <si>
    <t>0075. Universidad Politécnica de Aguascalientes</t>
  </si>
  <si>
    <t>0076. Universidad Tecnológica de Aguascalientes</t>
  </si>
  <si>
    <t>0077. Universidad Tecnológica de Calvillo</t>
  </si>
  <si>
    <t>0078. Universidad Tecnológica del Norte de Aguascalientes</t>
  </si>
  <si>
    <t>0079. Universidad Tecnológica de El Retoño</t>
  </si>
  <si>
    <t>0080. Universidad Tecnológica Metropolitana</t>
  </si>
  <si>
    <t xml:space="preserve">0081. Instituto de Planeación del Estado de Aguascalientes </t>
  </si>
  <si>
    <t>0082. Centro de Conciliación Laboral del Estado de Aguascalientes</t>
  </si>
  <si>
    <t>0083. Sistema de Financiamiento de Aguascalientes</t>
  </si>
  <si>
    <t>0084. Buró de Congresos y Visitantes de Aguascalientes</t>
  </si>
  <si>
    <t>0085. Instituto Aguascalentense de las Personas Adultas Mayores</t>
  </si>
  <si>
    <t>0086. Instituto Aguascalentense de las Personas Migrantes</t>
  </si>
  <si>
    <t>0087. Instituto de Ciencia y Tecnología del Estado de Aguascalientes</t>
  </si>
  <si>
    <t>0088. Universidad de la Policía y Ciencias de la Seguridad de Aguascalientes</t>
  </si>
  <si>
    <t>Ente Público</t>
  </si>
  <si>
    <t>Total general</t>
  </si>
  <si>
    <t>NA</t>
  </si>
  <si>
    <t>NC</t>
  </si>
  <si>
    <t>Tasa de denuncias presentadas por presuntas faltas administrativas por cada mil servidores públicos</t>
  </si>
  <si>
    <t>Número de denuncias presentadas ante el OIC por particulares, por presuntas faltas administrativas</t>
  </si>
  <si>
    <t>Número de denuncias presentadas ante el OIC por autoridades; las derivadas de auditorías internas del OIC y; las derivadas de auditorías externas, por presuntas faltas administrativas</t>
  </si>
  <si>
    <t>A1. Número de sentencias relativas a hechos de corrupción emitidas en el período de referencia</t>
  </si>
  <si>
    <t>A2. Número de acuerdos reparatorios aprobados en el período de referencia</t>
  </si>
  <si>
    <t>A3. Número de suspensiones condicionales aprobadas en el período de referencia.</t>
  </si>
  <si>
    <t>A4. Número de procedimientos abreviados que fueron autorizados en el período de referencia</t>
  </si>
  <si>
    <t>A5. Número de carpetas de investigación por presuntos delitos por hechos de corrupción iniciadas en el período de referencia</t>
  </si>
  <si>
    <t>B1. Número de procedimientos de responsabilidad administrativa que concluyeron con una sanción firme</t>
  </si>
  <si>
    <t>B2. Número de investigaciones iniciadas por los OIC en el período de referencia por la presunta responsabilidad de faltas administrativas</t>
  </si>
  <si>
    <t xml:space="preserve">A. Porcentaje de sentencias relativas a hechos de corrupción emitidas; acuerdos reparatorios aprobados; suspensiones condicionales aprobadas; procedimientos abreviados autorizados respecto a las carpetas de investigación por presuntos delitos por hechos de corrupción iniciadas </t>
  </si>
  <si>
    <t>Promedio de los porcentajes del monto (con impuestos incluidos) de contratos asignados mediante licitaciones e invitaciones restringidas en la administración pública estatal y municipal centralizada; así como de las instancias técnicas de evaluación del gasto público, que emitieron recomendaciones al desempeño</t>
  </si>
  <si>
    <t>A1. Suma de los montos (con impuestos incluidos) de contratos asignados mediante licitación e invitación restringida</t>
  </si>
  <si>
    <t>A2. Suma de los montos (con impuestos incluidos) de contratos asignados mediante licitación e invitación restringida así como por adjudicación directa</t>
  </si>
  <si>
    <t>B1. Número de instancias técnicas de evaluación del gasto público que emitieron recomendaciones al desempeño</t>
  </si>
  <si>
    <t>A. Porcentaje del monto (con impuestos incluidos) de contratos asignados mediante licitación e invitación restringida</t>
  </si>
  <si>
    <t>B. Porcentaje de instancias técnicas de evaluación del gasto público que emitieron recomendaciones al desempeño, correspondientes a la administración pública estatal y municipal</t>
  </si>
  <si>
    <t>P. Promedio de los porcentajes</t>
  </si>
  <si>
    <t>Proporción entre el número de investigaciones iniciadas por la presunta responsabilidad de faltas administrativas que se desprenden de una auditoría interna o externa, así como aquellas iniciadas por el OSFAGS; entre los informes de auditoría entregados por los OIC y el número de auditorías practicadas por el OSFAGS</t>
  </si>
  <si>
    <t>A. Suma del número de investigaciones iniciadas por faltas administrativas que se desprenden de una auditoría interna de los OIC; el número de investigaciones iniciadas por los OIC por faltas administrativas que se desprenden de una auditoría externa y; número de investigaciones iniciadas por el OSFAGS en el período de referencia por faltas administrativas que se desprenden de una auditoría del OSFAGS</t>
  </si>
  <si>
    <t>B. Suma del número de informes de auditoría entregados por los OIC y el número de auditorías practicadas por el OSFAGS en la revisión de la cuenta pública entregada en el periodo de referencia</t>
  </si>
  <si>
    <t xml:space="preserve">P. Proporción </t>
  </si>
  <si>
    <t xml:space="preserve">Órgano Superior de Fiscalización del Estado de Aguascalientes </t>
  </si>
  <si>
    <t>Comparativo Local</t>
  </si>
  <si>
    <t>Eje</t>
  </si>
  <si>
    <r>
      <t xml:space="preserve">Indicador 1 </t>
    </r>
    <r>
      <rPr>
        <i/>
        <sz val="12"/>
        <color rgb="FF3B3838"/>
        <rFont val="Avenir Light"/>
        <family val="2"/>
      </rPr>
      <t>T</t>
    </r>
  </si>
  <si>
    <r>
      <t xml:space="preserve">Variable </t>
    </r>
    <r>
      <rPr>
        <i/>
        <sz val="10"/>
        <color rgb="FF3B3838"/>
        <rFont val="Avenir Light"/>
        <family val="2"/>
      </rPr>
      <t>A</t>
    </r>
  </si>
  <si>
    <t>Número de denuncias presentadas ante los OIC de los entes públicos del Estado de Aguascalientes y sus municipios por particulares, autoridades, así como las derivadas de auditorías internas y externas</t>
  </si>
  <si>
    <r>
      <t xml:space="preserve">Variable </t>
    </r>
    <r>
      <rPr>
        <i/>
        <sz val="10"/>
        <color rgb="FF3B3838"/>
        <rFont val="Avenir Light"/>
        <family val="2"/>
      </rPr>
      <t>B</t>
    </r>
  </si>
  <si>
    <t>Número de servidores públicos en los entes públicos del Estado de Aguascalientes y sus municipios</t>
  </si>
  <si>
    <t xml:space="preserve">Ficha técnica del indicador </t>
  </si>
  <si>
    <t>Descendente</t>
  </si>
  <si>
    <t xml:space="preserve">Anual </t>
  </si>
  <si>
    <t xml:space="preserve">Tasa </t>
  </si>
  <si>
    <t>SESEA: Censo de Gobierno</t>
  </si>
  <si>
    <t xml:space="preserve">Periodicidad </t>
  </si>
  <si>
    <t>Resultados</t>
  </si>
  <si>
    <t>Anual (octubre-septiembre)</t>
  </si>
  <si>
    <r>
      <t>Prevenir</t>
    </r>
    <r>
      <rPr>
        <sz val="22"/>
        <color rgb="FF3B3838"/>
        <rFont val="Avenir Black"/>
        <family val="2"/>
      </rPr>
      <t xml:space="preserve"> </t>
    </r>
    <r>
      <rPr>
        <sz val="22"/>
        <color rgb="FFFFFFFF"/>
        <rFont val="Avenir Medium"/>
        <family val="2"/>
      </rPr>
      <t>los actos de corrupción</t>
    </r>
    <r>
      <rPr>
        <sz val="22"/>
        <color rgb="FFFFFFFF"/>
        <rFont val="Avenir Black"/>
        <family val="2"/>
      </rPr>
      <t xml:space="preserve"> </t>
    </r>
  </si>
  <si>
    <t>Resultados por variables e instituciones</t>
  </si>
  <si>
    <t>Sentido del  indicador</t>
  </si>
  <si>
    <t xml:space="preserve">Frecuencia de  medición </t>
  </si>
  <si>
    <t>Unidad de  medida</t>
  </si>
  <si>
    <t xml:space="preserve">Método de  Cálculo </t>
  </si>
  <si>
    <t>Fuente de  Información</t>
  </si>
  <si>
    <t>A. Número de denuncias presentadas ante los OIC de los entes públicos del Estado de Aguascalientes y sus municipios por particulares, autoridades, así como las derivadas de auditorías internas y externas</t>
  </si>
  <si>
    <t xml:space="preserve">B. Número de servidores públicos en los entes públicos del Estado de Aguascalientes y sus municipios
</t>
  </si>
  <si>
    <r>
      <t xml:space="preserve">Variable </t>
    </r>
    <r>
      <rPr>
        <i/>
        <sz val="11"/>
        <color rgb="FF3B3838"/>
        <rFont val="Avenir Light"/>
        <family val="2"/>
      </rPr>
      <t>A</t>
    </r>
  </si>
  <si>
    <r>
      <t xml:space="preserve">Variable </t>
    </r>
    <r>
      <rPr>
        <i/>
        <sz val="11"/>
        <color rgb="FF3B3838"/>
        <rFont val="Avenir Light"/>
        <family val="2"/>
      </rPr>
      <t>B</t>
    </r>
  </si>
  <si>
    <t>Indicador 1 P</t>
  </si>
  <si>
    <t>Proporción de denuncias presentadas ante el OIC por particulares entre: las presentadas por autoridades; las derivadas de auditorías internas del OIC y; las derivadas de auditorías externas</t>
  </si>
  <si>
    <t>Ascendente</t>
  </si>
  <si>
    <t xml:space="preserve">Proporción </t>
  </si>
  <si>
    <t>A. Número de denuncias presentadas ante el OIC por particulares, por presuntas faltas administrativas</t>
  </si>
  <si>
    <t>B. Número de denuncias presentadas ante el OIC por autoridades; las derivadas de auditorías internas del OIC y; las derivadas de auditorías externas, por presuntas faltas administrativas</t>
  </si>
  <si>
    <t>Promedio de los porcentajes de investigaciones relativas a hechos de corrupción y faltas administrativas, que condujeron a un castigo</t>
  </si>
  <si>
    <r>
      <rPr>
        <sz val="20"/>
        <color theme="0"/>
        <rFont val="Avenir Medium"/>
        <family val="2"/>
      </rPr>
      <t xml:space="preserve">Procesar las acusaciones por incumplir la norma y </t>
    </r>
    <r>
      <rPr>
        <sz val="20"/>
        <color rgb="FF3B3838"/>
        <rFont val="Avenir Black"/>
        <family val="2"/>
      </rPr>
      <t>sancionar</t>
    </r>
    <r>
      <rPr>
        <sz val="20"/>
        <color theme="0"/>
        <rFont val="Avenir Medium"/>
        <family val="2"/>
      </rPr>
      <t xml:space="preserve"> a los culpables</t>
    </r>
  </si>
  <si>
    <t>Porcentaje de sentencias relativas a hechos de corrupción emitidas; acuerdos reparatorios aprobados; suspensiones condicionales aprobadas; procedimientos abreviados autorizados respecto a las carpetas de investigación por presuntos delitos por hechos de corrupción iniciadas</t>
  </si>
  <si>
    <t>Método de cálculo de la variable A</t>
  </si>
  <si>
    <t>A1</t>
  </si>
  <si>
    <t>Número de sentencias relativas a hechos de corrupción emitidas en el período de referencia</t>
  </si>
  <si>
    <t>A2</t>
  </si>
  <si>
    <t>Número de acuerdos reparatorios aprobados en el período de referencia</t>
  </si>
  <si>
    <t>A3</t>
  </si>
  <si>
    <t>Número de suspensiones condicionales aprobadas en el período de referencia.</t>
  </si>
  <si>
    <t>A4</t>
  </si>
  <si>
    <t>Número de procedimientos abreviados que fueron autorizados en el período de referencia</t>
  </si>
  <si>
    <t>A5</t>
  </si>
  <si>
    <t>Número de carpetas de investigación por presuntos delitos por hechos de corrupción iniciadas en el período de referencia</t>
  </si>
  <si>
    <r>
      <t xml:space="preserve">Variable </t>
    </r>
    <r>
      <rPr>
        <i/>
        <sz val="10"/>
        <color rgb="FF3B3838"/>
        <rFont val="Avenir Black"/>
        <family val="2"/>
      </rPr>
      <t>A</t>
    </r>
  </si>
  <si>
    <t>Método de cálculo de la variable B</t>
  </si>
  <si>
    <t>Variable B</t>
  </si>
  <si>
    <t>Porcentaje de sanciones firmes respecto a investigaciones iniciadas por los OIC por la presunta responsabilidad de faltas administrativas</t>
  </si>
  <si>
    <t>B1</t>
  </si>
  <si>
    <t>Número de procedimientos de responsabilidad administrativa que concluyeron con una sanción firme</t>
  </si>
  <si>
    <t>B2</t>
  </si>
  <si>
    <r>
      <t>Número de investigaciones iniciadas por los OIC</t>
    </r>
    <r>
      <rPr>
        <sz val="12"/>
        <color rgb="FF3B3838"/>
        <rFont val="Avenir Light"/>
        <family val="2"/>
      </rPr>
      <t xml:space="preserve"> </t>
    </r>
    <r>
      <rPr>
        <sz val="10"/>
        <color rgb="FF3B3838"/>
        <rFont val="Avenir Light"/>
        <family val="2"/>
      </rPr>
      <t>en el período de referencia por la presunta responsabilidad de faltas administrativas</t>
    </r>
  </si>
  <si>
    <t>B. Porcentaje de sanciones firmes respecto a investigaciones iniciadas por los OIC por la presunta responsabilidad de faltas administrativas</t>
  </si>
  <si>
    <r>
      <t>Controlar</t>
    </r>
    <r>
      <rPr>
        <sz val="20"/>
        <color theme="0"/>
        <rFont val="Avenir Medium"/>
        <family val="2"/>
      </rPr>
      <t xml:space="preserve"> los recursos públicos</t>
    </r>
  </si>
  <si>
    <t>Porcentaje del monto (con impuestos incluidos) de contratos asignados mediante licitación e invitación restringida</t>
  </si>
  <si>
    <t>Suma de los montos (con impuestos incluidos) de contratos asignados mediante licitación e invitación restringida</t>
  </si>
  <si>
    <t>Suma de los montos (con impuestos incluidos) de contratos asignados mediante licitación e invitación restringida así como por adjudicación directa</t>
  </si>
  <si>
    <t>Porcentaje de instancias técnicas de evaluación del gasto público que emitieron recomendaciones al desempeño, correspondientes a la administración pública estatal y municipal</t>
  </si>
  <si>
    <t xml:space="preserve">Número de instancias técnicas de evaluación del gasto público que emitieron recomendaciones al desempeño </t>
  </si>
  <si>
    <t xml:space="preserve">Promedio </t>
  </si>
  <si>
    <r>
      <t>Fiscalizar</t>
    </r>
    <r>
      <rPr>
        <sz val="20"/>
        <color theme="0"/>
        <rFont val="Avenir Medium"/>
        <family val="2"/>
      </rPr>
      <t xml:space="preserve"> los recursos públicos</t>
    </r>
  </si>
  <si>
    <t>Suma del número de investigaciones iniciadas por faltas administrativas que se desprenden de una auditoría interna de los OIC; el número de investigaciones iniciadas por los OIC por faltas administrativas que se desprenden de una auditoría externa y; número de investigaciones iniciadas por el OSFAGS en el período de referencia por faltas administrativas que se desprenden de una auditoría del OSFAGS</t>
  </si>
  <si>
    <t>Suma del número de informes de auditoría entregados por los OIC y el número de auditorías practicadas por el OSFAGS en la revisión de la cuenta pública entregada en el periodo de referencia</t>
  </si>
  <si>
    <r>
      <t>Detectar</t>
    </r>
    <r>
      <rPr>
        <sz val="18"/>
        <color rgb="FF3B3838"/>
        <rFont val="Avenir Black"/>
        <family val="2"/>
      </rPr>
      <t xml:space="preserve"> </t>
    </r>
    <r>
      <rPr>
        <sz val="18"/>
        <color rgb="FFFFFFFF"/>
        <rFont val="Avenir Medium"/>
        <family val="2"/>
      </rPr>
      <t>las desviaciones a las normas u objetivos institucionales</t>
    </r>
  </si>
  <si>
    <t>Secretaría Ejecutiva del Sistema Estatal Anticorrupción de Aguascalientes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</si>
</sst>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"/>
    <numFmt numFmtId="165" formatCode="#,##0.0"/>
  </numFmts>
  <fonts count="37" x14ac:knownFonts="1">
    <font>
      <sz val="11"/>
      <color theme="1"/>
      <name val="Calibri"/>
      <family val="2"/>
      <scheme val="minor"/>
    </font>
    <font>
      <sz val="11"/>
      <color theme="0"/>
      <name val="Avenir Medium"/>
      <family val="2"/>
    </font>
    <font>
      <sz val="11"/>
      <color rgb="FF009D98"/>
      <name val="Avenir Medium"/>
      <family val="2"/>
    </font>
    <font>
      <sz val="9"/>
      <color theme="0"/>
      <name val="Avenir Medium"/>
      <family val="2"/>
    </font>
    <font>
      <sz val="11"/>
      <color theme="1" tint="0.14996795556505021"/>
      <name val="Avenir Medium"/>
      <family val="2"/>
    </font>
    <font>
      <sz val="9"/>
      <color theme="1" tint="0.14996795556505021"/>
      <name val="Avenir Medium"/>
      <family val="2"/>
    </font>
    <font>
      <sz val="9"/>
      <color rgb="FF009D98"/>
      <name val="Avenir Medium"/>
      <family val="2"/>
    </font>
    <font>
      <sz val="14"/>
      <color theme="0"/>
      <name val="Avenir Black"/>
      <family val="2"/>
    </font>
    <font>
      <sz val="11"/>
      <color rgb="FFFFFFFF"/>
      <name val="Avenir Medium"/>
      <family val="2"/>
    </font>
    <font>
      <sz val="11"/>
      <color rgb="FF3B3838"/>
      <name val="Avenir Light"/>
      <family val="2"/>
    </font>
    <font>
      <sz val="36"/>
      <color rgb="FFFFFFFF"/>
      <name val="Arial"/>
      <family val="2"/>
    </font>
    <font>
      <sz val="12"/>
      <color rgb="FF3B3838"/>
      <name val="Avenir Light"/>
      <family val="2"/>
    </font>
    <font>
      <i/>
      <sz val="12"/>
      <color rgb="FF3B3838"/>
      <name val="Avenir Light"/>
      <family val="2"/>
    </font>
    <font>
      <sz val="10"/>
      <color rgb="FF3B3838"/>
      <name val="Avenir Light"/>
      <family val="2"/>
    </font>
    <font>
      <i/>
      <sz val="10"/>
      <color rgb="FF3B3838"/>
      <name val="Avenir Light"/>
      <family val="2"/>
    </font>
    <font>
      <b/>
      <sz val="14"/>
      <color rgb="FF3B3838"/>
      <name val="Avenir Black"/>
      <family val="2"/>
    </font>
    <font>
      <b/>
      <sz val="10"/>
      <color rgb="FF3B3838"/>
      <name val="Avenir Light"/>
      <family val="2"/>
    </font>
    <font>
      <b/>
      <sz val="10"/>
      <color rgb="FF009D98"/>
      <name val="Avenir Medium"/>
      <family val="2"/>
    </font>
    <font>
      <b/>
      <sz val="11"/>
      <color rgb="FF009D98"/>
      <name val="Avenir Medium"/>
      <family val="2"/>
    </font>
    <font>
      <b/>
      <sz val="14"/>
      <color rgb="FF009D98"/>
      <name val="Avenir Medium"/>
      <family val="2"/>
    </font>
    <font>
      <b/>
      <sz val="22"/>
      <color rgb="FF3B3838"/>
      <name val="Avenir Black"/>
      <family val="2"/>
    </font>
    <font>
      <sz val="22"/>
      <color rgb="FF3B3838"/>
      <name val="Avenir Black"/>
      <family val="2"/>
    </font>
    <font>
      <sz val="22"/>
      <color rgb="FFFFFFFF"/>
      <name val="Avenir Medium"/>
      <family val="2"/>
    </font>
    <font>
      <sz val="22"/>
      <color rgb="FFFFFFFF"/>
      <name val="Avenir Black"/>
      <family val="2"/>
    </font>
    <font>
      <sz val="11"/>
      <color rgb="FF134D4B"/>
      <name val="Avenir Black"/>
      <family val="2"/>
    </font>
    <font>
      <i/>
      <sz val="11"/>
      <color rgb="FF3B3838"/>
      <name val="Avenir Light"/>
      <family val="2"/>
    </font>
    <font>
      <sz val="11"/>
      <color rgb="FF000000"/>
      <name val="Avenir Light"/>
      <family val="2"/>
    </font>
    <font>
      <b/>
      <sz val="20"/>
      <color rgb="FF3B3838"/>
      <name val="Avenir Black"/>
      <family val="2"/>
    </font>
    <font>
      <sz val="20"/>
      <color rgb="FF3B3838"/>
      <name val="Avenir Black"/>
      <family val="2"/>
    </font>
    <font>
      <sz val="20"/>
      <color theme="0"/>
      <name val="Avenir Medium"/>
      <family val="2"/>
    </font>
    <font>
      <sz val="10"/>
      <color rgb="FF3B3838"/>
      <name val="Avenir Black"/>
      <family val="2"/>
    </font>
    <font>
      <i/>
      <sz val="10"/>
      <color rgb="FF3B3838"/>
      <name val="Avenir Black"/>
      <family val="2"/>
    </font>
    <font>
      <b/>
      <sz val="18"/>
      <color rgb="FF3B3838"/>
      <name val="Avenir Black"/>
      <family val="2"/>
    </font>
    <font>
      <sz val="18"/>
      <color rgb="FF3B3838"/>
      <name val="Avenir Black"/>
      <family val="2"/>
    </font>
    <font>
      <sz val="18"/>
      <color rgb="FFFFFFFF"/>
      <name val="Avenir Medium"/>
      <family val="2"/>
    </font>
    <font>
      <sz val="8"/>
      <color rgb="FF009D98"/>
      <name val="Avenir Medium"/>
      <family val="2"/>
    </font>
    <font>
      <sz val="11"/>
      <color theme="4" tint="-0.249977111117893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9D9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6C69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292C3C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ck">
        <color rgb="FF009D98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rgb="FF009D9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4" borderId="0" xfId="0" applyFont="1" applyFill="1" applyAlignment="1">
      <alignment horizontal="left"/>
    </xf>
    <xf numFmtId="164" fontId="3" fillId="4" borderId="0" xfId="0" applyNumberFormat="1" applyFont="1" applyFill="1"/>
    <xf numFmtId="164" fontId="5" fillId="6" borderId="0" xfId="0" applyNumberFormat="1" applyFont="1" applyFill="1"/>
    <xf numFmtId="164" fontId="5" fillId="3" borderId="0" xfId="0" applyNumberFormat="1" applyFont="1" applyFill="1"/>
    <xf numFmtId="3" fontId="3" fillId="4" borderId="0" xfId="0" applyNumberFormat="1" applyFont="1" applyFill="1" applyAlignment="1">
      <alignment horizontal="center" vertical="center"/>
    </xf>
    <xf numFmtId="3" fontId="5" fillId="6" borderId="0" xfId="0" applyNumberFormat="1" applyFont="1" applyFill="1" applyAlignment="1">
      <alignment horizontal="center" vertical="center"/>
    </xf>
    <xf numFmtId="3" fontId="5" fillId="3" borderId="0" xfId="0" applyNumberFormat="1" applyFont="1" applyFill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/>
    <xf numFmtId="4" fontId="6" fillId="3" borderId="2" xfId="0" applyNumberFormat="1" applyFont="1" applyFill="1" applyBorder="1"/>
    <xf numFmtId="164" fontId="5" fillId="3" borderId="0" xfId="0" applyNumberFormat="1" applyFont="1" applyFill="1" applyAlignment="1">
      <alignment horizontal="center" vertical="center"/>
    </xf>
    <xf numFmtId="4" fontId="3" fillId="4" borderId="0" xfId="0" applyNumberFormat="1" applyFont="1" applyFill="1" applyAlignment="1">
      <alignment horizontal="center" vertical="center"/>
    </xf>
    <xf numFmtId="4" fontId="5" fillId="6" borderId="0" xfId="0" applyNumberFormat="1" applyFont="1" applyFill="1" applyAlignment="1">
      <alignment horizontal="center" vertical="center"/>
    </xf>
    <xf numFmtId="4" fontId="5" fillId="3" borderId="0" xfId="0" applyNumberFormat="1" applyFont="1" applyFill="1" applyAlignment="1">
      <alignment horizontal="center" vertical="center"/>
    </xf>
    <xf numFmtId="3" fontId="1" fillId="4" borderId="0" xfId="0" applyNumberFormat="1" applyFont="1" applyFill="1" applyAlignment="1">
      <alignment horizontal="center" vertical="center"/>
    </xf>
    <xf numFmtId="165" fontId="5" fillId="3" borderId="0" xfId="0" applyNumberFormat="1" applyFont="1" applyFill="1" applyAlignment="1">
      <alignment horizontal="center" vertical="center"/>
    </xf>
    <xf numFmtId="165" fontId="5" fillId="6" borderId="0" xfId="0" applyNumberFormat="1" applyFont="1" applyFill="1" applyAlignment="1">
      <alignment horizontal="center" vertical="center"/>
    </xf>
    <xf numFmtId="2" fontId="3" fillId="4" borderId="0" xfId="0" applyNumberFormat="1" applyFont="1" applyFill="1" applyAlignment="1">
      <alignment horizontal="center" vertical="center"/>
    </xf>
    <xf numFmtId="2" fontId="5" fillId="6" borderId="0" xfId="0" applyNumberFormat="1" applyFont="1" applyFill="1" applyAlignment="1">
      <alignment horizontal="center" vertical="center"/>
    </xf>
    <xf numFmtId="2" fontId="5" fillId="3" borderId="0" xfId="0" applyNumberFormat="1" applyFont="1" applyFill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" fillId="8" borderId="0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0" fontId="13" fillId="10" borderId="0" xfId="0" applyFont="1" applyFill="1" applyBorder="1" applyAlignment="1">
      <alignment horizontal="right" vertical="center" wrapText="1"/>
    </xf>
    <xf numFmtId="4" fontId="3" fillId="4" borderId="0" xfId="0" applyNumberFormat="1" applyFont="1" applyFill="1"/>
    <xf numFmtId="4" fontId="5" fillId="6" borderId="0" xfId="0" applyNumberFormat="1" applyFont="1" applyFill="1"/>
    <xf numFmtId="4" fontId="5" fillId="3" borderId="0" xfId="0" applyNumberFormat="1" applyFont="1" applyFill="1"/>
    <xf numFmtId="3" fontId="3" fillId="4" borderId="0" xfId="0" applyNumberFormat="1" applyFont="1" applyFill="1"/>
    <xf numFmtId="3" fontId="5" fillId="6" borderId="0" xfId="0" applyNumberFormat="1" applyFont="1" applyFill="1"/>
    <xf numFmtId="3" fontId="5" fillId="3" borderId="0" xfId="0" applyNumberFormat="1" applyFont="1" applyFill="1"/>
    <xf numFmtId="0" fontId="2" fillId="3" borderId="6" xfId="0" applyNumberFormat="1" applyFont="1" applyFill="1" applyBorder="1" applyAlignment="1">
      <alignment horizontal="center" vertical="center" wrapText="1"/>
    </xf>
    <xf numFmtId="0" fontId="13" fillId="10" borderId="0" xfId="0" applyFont="1" applyFill="1" applyBorder="1" applyAlignment="1">
      <alignment horizontal="left" vertical="center" wrapText="1" indent="2"/>
    </xf>
    <xf numFmtId="0" fontId="0" fillId="12" borderId="0" xfId="0" applyFill="1"/>
    <xf numFmtId="0" fontId="24" fillId="0" borderId="0" xfId="0" applyFont="1"/>
    <xf numFmtId="164" fontId="5" fillId="6" borderId="0" xfId="0" applyNumberFormat="1" applyFont="1" applyFill="1" applyAlignment="1">
      <alignment horizontal="center" vertical="center"/>
    </xf>
    <xf numFmtId="164" fontId="3" fillId="4" borderId="0" xfId="0" applyNumberFormat="1" applyFont="1" applyFill="1" applyAlignment="1">
      <alignment horizontal="center" vertical="center"/>
    </xf>
    <xf numFmtId="0" fontId="16" fillId="10" borderId="0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 vertical="center" wrapText="1"/>
    </xf>
    <xf numFmtId="0" fontId="9" fillId="10" borderId="0" xfId="0" applyFont="1" applyFill="1" applyBorder="1" applyAlignment="1">
      <alignment horizontal="right" vertical="center" wrapText="1"/>
    </xf>
    <xf numFmtId="0" fontId="0" fillId="0" borderId="0" xfId="0" applyAlignment="1"/>
    <xf numFmtId="0" fontId="26" fillId="11" borderId="0" xfId="0" applyFont="1" applyFill="1" applyBorder="1" applyAlignment="1">
      <alignment horizontal="left" vertical="center" wrapText="1"/>
    </xf>
    <xf numFmtId="165" fontId="6" fillId="3" borderId="2" xfId="0" applyNumberFormat="1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right" vertical="center" wrapText="1"/>
    </xf>
    <xf numFmtId="164" fontId="5" fillId="3" borderId="0" xfId="0" applyNumberFormat="1" applyFont="1" applyFill="1" applyAlignment="1">
      <alignment horizontal="center"/>
    </xf>
    <xf numFmtId="0" fontId="0" fillId="1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19" fillId="13" borderId="1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horizontal="left"/>
    </xf>
    <xf numFmtId="0" fontId="2" fillId="13" borderId="1" xfId="0" applyNumberFormat="1" applyFont="1" applyFill="1" applyBorder="1" applyAlignment="1">
      <alignment horizontal="center" vertical="center" wrapText="1"/>
    </xf>
    <xf numFmtId="0" fontId="9" fillId="10" borderId="0" xfId="0" applyFont="1" applyFill="1" applyBorder="1" applyAlignment="1">
      <alignment horizontal="left" vertical="center" wrapText="1"/>
    </xf>
    <xf numFmtId="0" fontId="16" fillId="10" borderId="0" xfId="0" applyFont="1" applyFill="1" applyBorder="1" applyAlignment="1">
      <alignment horizontal="center" vertical="center" wrapText="1"/>
    </xf>
    <xf numFmtId="0" fontId="13" fillId="10" borderId="0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left"/>
    </xf>
    <xf numFmtId="0" fontId="7" fillId="2" borderId="1" xfId="0" applyFont="1" applyFill="1" applyBorder="1" applyAlignment="1">
      <alignment horizontal="left" vertical="center" wrapText="1"/>
    </xf>
    <xf numFmtId="1" fontId="1" fillId="2" borderId="3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20" fillId="11" borderId="0" xfId="0" applyFont="1" applyFill="1" applyBorder="1" applyAlignment="1">
      <alignment horizontal="left" vertical="center" wrapText="1"/>
    </xf>
    <xf numFmtId="0" fontId="13" fillId="10" borderId="0" xfId="0" applyFont="1" applyFill="1" applyBorder="1" applyAlignment="1">
      <alignment horizontal="left" vertical="center" wrapText="1" indent="2"/>
    </xf>
    <xf numFmtId="0" fontId="13" fillId="10" borderId="0" xfId="0" applyFont="1" applyFill="1" applyBorder="1" applyAlignment="1">
      <alignment horizontal="center" vertical="center" wrapText="1"/>
    </xf>
    <xf numFmtId="0" fontId="15" fillId="11" borderId="5" xfId="0" applyFont="1" applyFill="1" applyBorder="1" applyAlignment="1">
      <alignment horizontal="center" vertical="center" wrapText="1"/>
    </xf>
    <xf numFmtId="0" fontId="15" fillId="11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65" fontId="19" fillId="1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7" fillId="11" borderId="0" xfId="0" applyFont="1" applyFill="1" applyBorder="1" applyAlignment="1">
      <alignment horizontal="left" vertical="center" wrapText="1"/>
    </xf>
    <xf numFmtId="4" fontId="19" fillId="13" borderId="1" xfId="0" applyNumberFormat="1" applyFont="1" applyFill="1" applyBorder="1" applyAlignment="1">
      <alignment horizontal="center" vertical="center"/>
    </xf>
    <xf numFmtId="0" fontId="0" fillId="10" borderId="0" xfId="0" applyFill="1" applyBorder="1" applyAlignment="1">
      <alignment horizontal="center"/>
    </xf>
    <xf numFmtId="0" fontId="28" fillId="11" borderId="0" xfId="0" applyFont="1" applyFill="1" applyBorder="1" applyAlignment="1">
      <alignment horizontal="left" vertical="center" wrapText="1"/>
    </xf>
    <xf numFmtId="4" fontId="19" fillId="13" borderId="7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2" fontId="17" fillId="3" borderId="2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32" fillId="11" borderId="0" xfId="0" applyFont="1" applyFill="1" applyBorder="1" applyAlignment="1">
      <alignment horizontal="left" vertical="center" wrapText="1"/>
    </xf>
    <xf numFmtId="164" fontId="35" fillId="3" borderId="2" xfId="0" applyNumberFormat="1" applyFont="1" applyFill="1" applyBorder="1" applyAlignment="1">
      <alignment horizontal="center" vertical="center"/>
    </xf>
    <xf numFmtId="0" fontId="36" fillId="0" borderId="0" xfId="0" applyFont="1"/>
    <xf numFmtId="3" fontId="18" fillId="3" borderId="2" xfId="0" applyNumberFormat="1" applyFont="1" applyFill="1" applyBorder="1" applyAlignment="1">
      <alignment horizontal="right" vertical="center"/>
    </xf>
    <xf numFmtId="164" fontId="18" fillId="3" borderId="2" xfId="0" applyNumberFormat="1" applyFont="1" applyFill="1" applyBorder="1" applyAlignment="1">
      <alignment horizontal="right"/>
    </xf>
    <xf numFmtId="164" fontId="17" fillId="3" borderId="2" xfId="0" applyNumberFormat="1" applyFont="1" applyFill="1" applyBorder="1" applyAlignment="1">
      <alignment horizontal="right"/>
    </xf>
    <xf numFmtId="164" fontId="17" fillId="3" borderId="2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13">
    <dxf>
      <font>
        <color theme="0"/>
      </font>
      <fill>
        <patternFill>
          <bgColor rgb="FF009D98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0"/>
      </font>
      <fill>
        <patternFill>
          <bgColor rgb="FF595959"/>
        </patternFill>
      </fill>
    </dxf>
    <dxf>
      <font>
        <b val="0"/>
        <i val="0"/>
        <color rgb="FF009D98"/>
      </font>
      <fill>
        <patternFill>
          <bgColor rgb="FFF2F2F2"/>
        </patternFill>
      </fill>
    </dxf>
    <dxf>
      <fill>
        <patternFill>
          <bgColor rgb="FF009D98"/>
        </patternFill>
      </fill>
    </dxf>
    <dxf>
      <fill>
        <patternFill>
          <bgColor rgb="FFFFFF00"/>
        </patternFill>
      </fill>
    </dxf>
    <dxf>
      <font>
        <color theme="1"/>
      </font>
    </dxf>
    <dxf>
      <fill>
        <patternFill>
          <bgColor theme="0" tint="-0.14996795556505021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ont>
        <b val="0"/>
        <i val="0"/>
        <color rgb="FF009D98"/>
      </font>
      <fill>
        <gradientFill degree="315">
          <stop position="0">
            <color rgb="FFF2F2F2"/>
          </stop>
          <stop position="1">
            <color rgb="FFD9D9D9"/>
          </stop>
        </gradientFill>
      </fill>
      <border>
        <top style="thick">
          <color rgb="FF009D98"/>
        </top>
      </border>
    </dxf>
    <dxf>
      <font>
        <color theme="0"/>
      </font>
      <fill>
        <patternFill>
          <bgColor rgb="FF009D98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ck">
          <color rgb="FF009D98"/>
        </bottom>
        <vertical style="thin">
          <color theme="0"/>
        </vertical>
        <horizontal style="thin">
          <color theme="0"/>
        </horizontal>
      </border>
    </dxf>
    <dxf>
      <font>
        <color theme="1" tint="0.14996795556505021"/>
      </font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</dxfs>
  <tableStyles count="2" defaultTableStyle="TableStyleMedium2" defaultPivotStyle="PivotStyleLight16">
    <tableStyle name="Estilo de segmentación de datos 1" pivot="0" table="0" count="2">
      <tableStyleElement type="wholeTable" dxfId="12"/>
    </tableStyle>
    <tableStyle name="Estilo de tabla dinámica 1" table="0" count="12">
      <tableStyleElement type="wholeTable" dxfId="11"/>
      <tableStyleElement type="headerRow" dxfId="10"/>
      <tableStyleElement type="totalRow" dxfId="9"/>
      <tableStyleElement type="firstColumn" dxfId="8"/>
      <tableStyleElement type="firstRowStripe" dxfId="7"/>
      <tableStyleElement type="secondRowStripe" dxfId="6"/>
      <tableStyleElement type="firstHeaderCell" dxfId="5"/>
      <tableStyleElement type="thirdSubtotalRow" dxfId="4"/>
      <tableStyleElement type="firstColumnSubheading" dxfId="3"/>
      <tableStyleElement type="secondColumnSubheading" dxfId="2"/>
      <tableStyleElement type="firstRowSubheading" dxfId="1"/>
      <tableStyleElement type="pageFieldLabels" dxfId="0"/>
    </tableStyle>
  </tableStyles>
  <colors>
    <mruColors>
      <color rgb="FF3B3838"/>
      <color rgb="FFEDEDED"/>
      <color rgb="FFBFBFBF"/>
      <color rgb="FF292C3C"/>
      <color rgb="FF006C69"/>
    </mruColors>
  </colors>
  <extLst>
    <ext xmlns:x14="http://schemas.microsoft.com/office/spreadsheetml/2009/9/main" uri="{46F421CA-312F-682f-3DD2-61675219B42D}">
      <x14:dxfs count="1">
        <dxf>
          <font>
            <color theme="0"/>
          </font>
          <fill>
            <patternFill>
              <bgColor rgb="FF009999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Estilo de segmentación de datos 1">
          <x14:slicerStyleElements>
            <x14:slicerStyleElement type="selectedItemWith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4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544638</xdr:colOff>
      <xdr:row>10</xdr:row>
      <xdr:rowOff>83055</xdr:rowOff>
    </xdr:from>
    <xdr:to>
      <xdr:col>5</xdr:col>
      <xdr:colOff>711199</xdr:colOff>
      <xdr:row>11</xdr:row>
      <xdr:rowOff>329408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E14812-3FDF-DA69-5264-267DE29041F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1" t="4494" r="855" b="3370"/>
        <a:stretch/>
      </xdr:blipFill>
      <xdr:spPr bwMode="auto">
        <a:xfrm>
          <a:off x="10145838" y="4045455"/>
          <a:ext cx="1461961" cy="436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8405</xdr:colOff>
      <xdr:row>2</xdr:row>
      <xdr:rowOff>36847</xdr:rowOff>
    </xdr:from>
    <xdr:to>
      <xdr:col>0</xdr:col>
      <xdr:colOff>1981201</xdr:colOff>
      <xdr:row>2</xdr:row>
      <xdr:rowOff>709770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A887709-13B5-094A-6A9B-9F9418110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057" b="24728"/>
        <a:stretch>
          <a:fillRect/>
        </a:stretch>
      </xdr:blipFill>
      <xdr:spPr bwMode="auto">
        <a:xfrm>
          <a:off x="8405" y="1344947"/>
          <a:ext cx="1972796" cy="6729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1257301</xdr:colOff>
      <xdr:row>2</xdr:row>
      <xdr:rowOff>100187</xdr:rowOff>
    </xdr:from>
    <xdr:to>
      <xdr:col>5</xdr:col>
      <xdr:colOff>1149957</xdr:colOff>
      <xdr:row>2</xdr:row>
      <xdr:rowOff>636414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826C62F-746B-269D-F57C-14F3640D1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46" t="21042" r="14015" b="22478"/>
        <a:stretch>
          <a:fillRect/>
        </a:stretch>
      </xdr:blipFill>
      <xdr:spPr bwMode="auto">
        <a:xfrm>
          <a:off x="10858501" y="481187"/>
          <a:ext cx="1188056" cy="5362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751250</xdr:colOff>
      <xdr:row>1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1BE4D67-A569-0941-9A3F-E087DCCCC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13121050" cy="1117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8</xdr:col>
      <xdr:colOff>0</xdr:colOff>
      <xdr:row>17</xdr:row>
      <xdr:rowOff>711200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41C9E681-79D3-704B-9F90-D8BD30C54581}"/>
            </a:ext>
          </a:extLst>
        </xdr:cNvPr>
        <xdr:cNvSpPr txBox="1"/>
      </xdr:nvSpPr>
      <xdr:spPr>
        <a:xfrm>
          <a:off x="0" y="6362700"/>
          <a:ext cx="13195300" cy="1016000"/>
        </a:xfrm>
        <a:prstGeom prst="round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endParaRPr lang="es-MX" sz="800" b="1">
            <a:latin typeface="Avenir Medium" panose="02000603020000020003" pitchFamily="2" charset="0"/>
          </a:endParaRPr>
        </a:p>
        <a:p>
          <a:pPr algn="l"/>
          <a:endParaRPr lang="es-MX" sz="800" b="1">
            <a:latin typeface="Avenir Medium" panose="02000603020000020003" pitchFamily="2" charset="0"/>
          </a:endParaRPr>
        </a:p>
        <a:p>
          <a:pPr algn="l"/>
          <a:r>
            <a:rPr lang="es-MX" sz="800" b="1">
              <a:latin typeface="Avenir Medium" panose="02000603020000020003" pitchFamily="2" charset="0"/>
            </a:rPr>
            <a:t>Nota para los resultados</a:t>
          </a:r>
          <a:r>
            <a:rPr lang="es-MX" sz="800" b="1" baseline="0">
              <a:latin typeface="Avenir Medium" panose="02000603020000020003" pitchFamily="2" charset="0"/>
            </a:rPr>
            <a:t> por institución</a:t>
          </a:r>
          <a:r>
            <a:rPr lang="es-MX" sz="800" b="1">
              <a:latin typeface="Avenir Medium" panose="02000603020000020003" pitchFamily="2" charset="0"/>
            </a:rPr>
            <a:t>:</a:t>
          </a:r>
          <a:r>
            <a:rPr lang="es-MX" sz="800" b="1" baseline="0">
              <a:latin typeface="Avenir Medium" panose="02000603020000020003" pitchFamily="2" charset="0"/>
            </a:rPr>
            <a:t> </a:t>
          </a:r>
          <a:endParaRPr lang="es-MX" sz="700" b="1" baseline="0">
            <a:latin typeface="Avenir Medium" panose="02000603020000020003" pitchFamily="2" charset="0"/>
          </a:endParaRPr>
        </a:p>
        <a:p>
          <a:pPr algn="l"/>
          <a:r>
            <a:rPr lang="es-MX" sz="800" baseline="0">
              <a:latin typeface="Avenir Medium" panose="02000603020000020003" pitchFamily="2" charset="0"/>
            </a:rPr>
            <a:t>1) Los valores registrados como 0.00001 indican que el informante del ente público no respondió la pregunta formulada para integrar la variable seleccionada. </a:t>
          </a:r>
          <a:endParaRPr lang="es-MX" sz="700" baseline="0">
            <a:latin typeface="Avenir Medium" panose="02000603020000020003" pitchFamily="2" charset="0"/>
          </a:endParaRPr>
        </a:p>
        <a:p>
          <a:pPr algn="l"/>
          <a:endParaRPr lang="es-MX" sz="100" baseline="0">
            <a:latin typeface="Avenir Medium" panose="02000603020000020003" pitchFamily="2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aseline="0">
              <a:latin typeface="Avenir Medium" panose="02000603020000020003" pitchFamily="2" charset="0"/>
            </a:rPr>
            <a:t>2) Los</a:t>
          </a:r>
          <a:r>
            <a:rPr lang="es-MX" sz="800" baseline="0">
              <a:solidFill>
                <a:schemeClr val="dk1"/>
              </a:solidFill>
              <a:effectLst/>
              <a:latin typeface="Avenir Medium" panose="02000603020000020003" pitchFamily="2" charset="0"/>
              <a:ea typeface="+mn-ea"/>
              <a:cs typeface="+mn-cs"/>
            </a:rPr>
            <a:t> valores registrados como 0.00002 indican que el informante del ente público respondió que no le era aplicable a su ente su ente público. </a:t>
          </a:r>
          <a:endParaRPr lang="es-MX" sz="800">
            <a:effectLst/>
            <a:latin typeface="Avenir Medium" panose="02000603020000020003" pitchFamily="2" charset="0"/>
          </a:endParaRPr>
        </a:p>
        <a:p>
          <a:pPr algn="l"/>
          <a:endParaRPr lang="es-MX" sz="1000" baseline="0">
            <a:latin typeface="Avenir Medium" panose="02000603020000020003" pitchFamily="2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8405</xdr:colOff>
      <xdr:row>2</xdr:row>
      <xdr:rowOff>36847</xdr:rowOff>
    </xdr:from>
    <xdr:to>
      <xdr:col>0</xdr:col>
      <xdr:colOff>1981201</xdr:colOff>
      <xdr:row>2</xdr:row>
      <xdr:rowOff>709770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72ED30C-9A51-0045-8AF6-DFE7E017D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057" b="24728"/>
        <a:stretch>
          <a:fillRect/>
        </a:stretch>
      </xdr:blipFill>
      <xdr:spPr bwMode="auto">
        <a:xfrm>
          <a:off x="8405" y="1344947"/>
          <a:ext cx="1972796" cy="6729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1257301</xdr:colOff>
      <xdr:row>2</xdr:row>
      <xdr:rowOff>100187</xdr:rowOff>
    </xdr:from>
    <xdr:to>
      <xdr:col>5</xdr:col>
      <xdr:colOff>1149957</xdr:colOff>
      <xdr:row>2</xdr:row>
      <xdr:rowOff>636414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664E7D9-0295-DA47-8C96-56E436D25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46" t="21042" r="14015" b="22478"/>
        <a:stretch>
          <a:fillRect/>
        </a:stretch>
      </xdr:blipFill>
      <xdr:spPr bwMode="auto">
        <a:xfrm>
          <a:off x="10706101" y="1408287"/>
          <a:ext cx="1188056" cy="5362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</xdr:row>
      <xdr:rowOff>76200</xdr:rowOff>
    </xdr:from>
    <xdr:to>
      <xdr:col>6</xdr:col>
      <xdr:colOff>533400</xdr:colOff>
      <xdr:row>18</xdr:row>
      <xdr:rowOff>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6B5F1429-E1F5-BB47-9A6B-E8FBE956AF34}"/>
            </a:ext>
          </a:extLst>
        </xdr:cNvPr>
        <xdr:cNvSpPr txBox="1"/>
      </xdr:nvSpPr>
      <xdr:spPr>
        <a:xfrm>
          <a:off x="0" y="6540500"/>
          <a:ext cx="12573000" cy="1092200"/>
        </a:xfrm>
        <a:prstGeom prst="round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endParaRPr lang="es-MX" sz="800" b="1">
            <a:latin typeface="Avenir Medium" panose="02000603020000020003" pitchFamily="2" charset="0"/>
          </a:endParaRPr>
        </a:p>
        <a:p>
          <a:pPr algn="l"/>
          <a:endParaRPr lang="es-MX" sz="800" b="1">
            <a:latin typeface="Avenir Medium" panose="02000603020000020003" pitchFamily="2" charset="0"/>
          </a:endParaRPr>
        </a:p>
        <a:p>
          <a:pPr algn="l"/>
          <a:r>
            <a:rPr lang="es-MX" sz="800" b="1">
              <a:latin typeface="Avenir Medium" panose="02000603020000020003" pitchFamily="2" charset="0"/>
            </a:rPr>
            <a:t>Nota para los resultados</a:t>
          </a:r>
          <a:r>
            <a:rPr lang="es-MX" sz="800" b="1" baseline="0">
              <a:latin typeface="Avenir Medium" panose="02000603020000020003" pitchFamily="2" charset="0"/>
            </a:rPr>
            <a:t> por institución</a:t>
          </a:r>
          <a:r>
            <a:rPr lang="es-MX" sz="800" b="1">
              <a:latin typeface="Avenir Medium" panose="02000603020000020003" pitchFamily="2" charset="0"/>
            </a:rPr>
            <a:t>:</a:t>
          </a:r>
          <a:r>
            <a:rPr lang="es-MX" sz="800" b="1" baseline="0">
              <a:latin typeface="Avenir Medium" panose="02000603020000020003" pitchFamily="2" charset="0"/>
            </a:rPr>
            <a:t> </a:t>
          </a:r>
          <a:endParaRPr lang="es-MX" sz="700" b="1" baseline="0">
            <a:latin typeface="Avenir Medium" panose="02000603020000020003" pitchFamily="2" charset="0"/>
          </a:endParaRPr>
        </a:p>
        <a:p>
          <a:pPr algn="l"/>
          <a:r>
            <a:rPr lang="es-MX" sz="800" baseline="0">
              <a:latin typeface="Avenir Medium" panose="02000603020000020003" pitchFamily="2" charset="0"/>
            </a:rPr>
            <a:t>1) Los valores registrados como 0.00001 indican que el informante del ente público no respondió la pregunta formulada para integrar la variable seleccionada. </a:t>
          </a:r>
          <a:endParaRPr lang="es-MX" sz="700" baseline="0">
            <a:latin typeface="Avenir Medium" panose="02000603020000020003" pitchFamily="2" charset="0"/>
          </a:endParaRPr>
        </a:p>
        <a:p>
          <a:pPr algn="l"/>
          <a:endParaRPr lang="es-MX" sz="100" baseline="0">
            <a:latin typeface="Avenir Medium" panose="02000603020000020003" pitchFamily="2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aseline="0">
              <a:latin typeface="Avenir Medium" panose="02000603020000020003" pitchFamily="2" charset="0"/>
            </a:rPr>
            <a:t>2) Los</a:t>
          </a:r>
          <a:r>
            <a:rPr lang="es-MX" sz="800" baseline="0">
              <a:solidFill>
                <a:schemeClr val="dk1"/>
              </a:solidFill>
              <a:effectLst/>
              <a:latin typeface="Avenir Medium" panose="02000603020000020003" pitchFamily="2" charset="0"/>
              <a:ea typeface="+mn-ea"/>
              <a:cs typeface="+mn-cs"/>
            </a:rPr>
            <a:t> valores registrados como 0.00002 indican que el informante del ente público respondió que no le era aplicable a su ente su ente público. </a:t>
          </a:r>
          <a:endParaRPr lang="es-MX" sz="800">
            <a:effectLst/>
            <a:latin typeface="Avenir Medium" panose="02000603020000020003" pitchFamily="2" charset="0"/>
          </a:endParaRPr>
        </a:p>
        <a:p>
          <a:pPr algn="l"/>
          <a:endParaRPr lang="es-MX" sz="1000" baseline="0">
            <a:latin typeface="Avenir Medium" panose="02000603020000020003" pitchFamily="2" charset="0"/>
          </a:endParaRPr>
        </a:p>
      </xdr:txBody>
    </xdr:sp>
    <xdr:clientData/>
  </xdr:twoCellAnchor>
  <xdr:twoCellAnchor editAs="oneCell">
    <xdr:from>
      <xdr:col>4</xdr:col>
      <xdr:colOff>284480</xdr:colOff>
      <xdr:row>9</xdr:row>
      <xdr:rowOff>162448</xdr:rowOff>
    </xdr:from>
    <xdr:to>
      <xdr:col>5</xdr:col>
      <xdr:colOff>2567</xdr:colOff>
      <xdr:row>11</xdr:row>
      <xdr:rowOff>259275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378AB98-844F-71C4-0129-BD80A4FD1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746678" y="5382008"/>
          <a:ext cx="1015999" cy="48759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94025</xdr:colOff>
      <xdr:row>1</xdr:row>
      <xdr:rowOff>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91BE4D67-A569-0941-9A3F-E087DCCCC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11571650" cy="1114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</xdr:colOff>
      <xdr:row>2</xdr:row>
      <xdr:rowOff>27607</xdr:rowOff>
    </xdr:from>
    <xdr:to>
      <xdr:col>0</xdr:col>
      <xdr:colOff>1972802</xdr:colOff>
      <xdr:row>2</xdr:row>
      <xdr:rowOff>700531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9F38A61-B186-4449-A008-B7548F7B3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057" b="24728"/>
        <a:stretch>
          <a:fillRect/>
        </a:stretch>
      </xdr:blipFill>
      <xdr:spPr bwMode="auto">
        <a:xfrm>
          <a:off x="6" y="1339020"/>
          <a:ext cx="1972796" cy="67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1173365</xdr:colOff>
      <xdr:row>2</xdr:row>
      <xdr:rowOff>96629</xdr:rowOff>
    </xdr:from>
    <xdr:to>
      <xdr:col>5</xdr:col>
      <xdr:colOff>1063812</xdr:colOff>
      <xdr:row>2</xdr:row>
      <xdr:rowOff>632856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B385579-8EB7-BE4B-B91F-A2A30D775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46" t="21042" r="14015" b="22478"/>
        <a:stretch>
          <a:fillRect/>
        </a:stretch>
      </xdr:blipFill>
      <xdr:spPr bwMode="auto">
        <a:xfrm>
          <a:off x="10629343" y="1408042"/>
          <a:ext cx="1188056" cy="5362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</xdr:colOff>
      <xdr:row>6</xdr:row>
      <xdr:rowOff>248477</xdr:rowOff>
    </xdr:from>
    <xdr:to>
      <xdr:col>6</xdr:col>
      <xdr:colOff>1</xdr:colOff>
      <xdr:row>6</xdr:row>
      <xdr:rowOff>759656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9D146A1-C3B6-845F-C239-DCBC3C71C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55979" y="4182716"/>
          <a:ext cx="2595218" cy="511179"/>
        </a:xfrm>
        <a:prstGeom prst="rect">
          <a:avLst/>
        </a:prstGeom>
      </xdr:spPr>
    </xdr:pic>
    <xdr:clientData/>
  </xdr:twoCellAnchor>
  <xdr:twoCellAnchor editAs="oneCell">
    <xdr:from>
      <xdr:col>4</xdr:col>
      <xdr:colOff>483153</xdr:colOff>
      <xdr:row>12</xdr:row>
      <xdr:rowOff>207065</xdr:rowOff>
    </xdr:from>
    <xdr:to>
      <xdr:col>5</xdr:col>
      <xdr:colOff>717827</xdr:colOff>
      <xdr:row>12</xdr:row>
      <xdr:rowOff>648805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5E181A3C-A858-4B0B-6268-B72E125F1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939131" y="6032500"/>
          <a:ext cx="1532283" cy="4417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55220</xdr:rowOff>
    </xdr:from>
    <xdr:to>
      <xdr:col>6</xdr:col>
      <xdr:colOff>521804</xdr:colOff>
      <xdr:row>24</xdr:row>
      <xdr:rowOff>855869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E963CCA3-34BC-BA4E-94CF-EF8307B6D629}"/>
            </a:ext>
          </a:extLst>
        </xdr:cNvPr>
        <xdr:cNvSpPr txBox="1"/>
      </xdr:nvSpPr>
      <xdr:spPr>
        <a:xfrm>
          <a:off x="0" y="8959024"/>
          <a:ext cx="12573000" cy="1007715"/>
        </a:xfrm>
        <a:prstGeom prst="round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endParaRPr lang="es-MX" sz="800" b="1">
            <a:latin typeface="Avenir Medium" panose="02000603020000020003" pitchFamily="2" charset="0"/>
          </a:endParaRPr>
        </a:p>
        <a:p>
          <a:pPr algn="l"/>
          <a:endParaRPr lang="es-MX" sz="800" b="1">
            <a:latin typeface="Avenir Medium" panose="02000603020000020003" pitchFamily="2" charset="0"/>
          </a:endParaRPr>
        </a:p>
        <a:p>
          <a:pPr algn="l"/>
          <a:r>
            <a:rPr lang="es-MX" sz="800" b="1">
              <a:latin typeface="Avenir Medium" panose="02000603020000020003" pitchFamily="2" charset="0"/>
            </a:rPr>
            <a:t>Nota para los resultados</a:t>
          </a:r>
          <a:r>
            <a:rPr lang="es-MX" sz="800" b="1" baseline="0">
              <a:latin typeface="Avenir Medium" panose="02000603020000020003" pitchFamily="2" charset="0"/>
            </a:rPr>
            <a:t> por institución</a:t>
          </a:r>
          <a:r>
            <a:rPr lang="es-MX" sz="800" b="1">
              <a:latin typeface="Avenir Medium" panose="02000603020000020003" pitchFamily="2" charset="0"/>
            </a:rPr>
            <a:t>:</a:t>
          </a:r>
          <a:r>
            <a:rPr lang="es-MX" sz="800" b="1" baseline="0">
              <a:latin typeface="Avenir Medium" panose="02000603020000020003" pitchFamily="2" charset="0"/>
            </a:rPr>
            <a:t> </a:t>
          </a:r>
          <a:endParaRPr lang="es-MX" sz="700" b="1" baseline="0">
            <a:latin typeface="Avenir Medium" panose="02000603020000020003" pitchFamily="2" charset="0"/>
          </a:endParaRPr>
        </a:p>
        <a:p>
          <a:pPr algn="l"/>
          <a:r>
            <a:rPr lang="es-MX" sz="800" baseline="0">
              <a:latin typeface="Avenir Medium" panose="02000603020000020003" pitchFamily="2" charset="0"/>
            </a:rPr>
            <a:t>1) Los valores registrados como NC indican que el informante del ente público no respondió la pregunta formulada para integrar la variable seleccionada. </a:t>
          </a:r>
          <a:endParaRPr lang="es-MX" sz="700" baseline="0">
            <a:latin typeface="Avenir Medium" panose="02000603020000020003" pitchFamily="2" charset="0"/>
          </a:endParaRPr>
        </a:p>
        <a:p>
          <a:pPr algn="l"/>
          <a:endParaRPr lang="es-MX" sz="100" baseline="0">
            <a:latin typeface="Avenir Medium" panose="02000603020000020003" pitchFamily="2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aseline="0">
              <a:latin typeface="Avenir Medium" panose="02000603020000020003" pitchFamily="2" charset="0"/>
            </a:rPr>
            <a:t>2) Los</a:t>
          </a:r>
          <a:r>
            <a:rPr lang="es-MX" sz="800" baseline="0">
              <a:solidFill>
                <a:schemeClr val="dk1"/>
              </a:solidFill>
              <a:effectLst/>
              <a:latin typeface="Avenir Medium" panose="02000603020000020003" pitchFamily="2" charset="0"/>
              <a:ea typeface="+mn-ea"/>
              <a:cs typeface="+mn-cs"/>
            </a:rPr>
            <a:t> valores registrados como NA indican que el informante del ente público respondió que no le era aplicable a su ente su ente público. </a:t>
          </a:r>
          <a:endParaRPr lang="es-MX" sz="800">
            <a:effectLst/>
            <a:latin typeface="Avenir Medium" panose="02000603020000020003" pitchFamily="2" charset="0"/>
          </a:endParaRPr>
        </a:p>
        <a:p>
          <a:pPr algn="l"/>
          <a:endParaRPr lang="es-MX" sz="1000" baseline="0">
            <a:latin typeface="Avenir Medium" panose="02000603020000020003" pitchFamily="2" charset="0"/>
          </a:endParaRPr>
        </a:p>
      </xdr:txBody>
    </xdr:sp>
    <xdr:clientData/>
  </xdr:twoCellAnchor>
  <xdr:twoCellAnchor editAs="oneCell">
    <xdr:from>
      <xdr:col>3</xdr:col>
      <xdr:colOff>1297607</xdr:colOff>
      <xdr:row>16</xdr:row>
      <xdr:rowOff>82823</xdr:rowOff>
    </xdr:from>
    <xdr:to>
      <xdr:col>5</xdr:col>
      <xdr:colOff>3691</xdr:colOff>
      <xdr:row>18</xdr:row>
      <xdr:rowOff>165650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A5B4CEE6-4F87-A943-DD2C-06E0D0441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455977" y="7619997"/>
          <a:ext cx="1280042" cy="4693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1037000</xdr:colOff>
      <xdr:row>1</xdr:row>
      <xdr:rowOff>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1BE4D67-A569-0941-9A3F-E087DCCCC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11571650" cy="11144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6</xdr:col>
      <xdr:colOff>1049029</xdr:colOff>
      <xdr:row>1</xdr:row>
      <xdr:rowOff>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BB2A36-4ACA-E44F-94E3-FB98CD6F1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"/>
          <a:ext cx="13102519" cy="1126612"/>
        </a:xfrm>
        <a:prstGeom prst="rect">
          <a:avLst/>
        </a:prstGeom>
      </xdr:spPr>
    </xdr:pic>
    <xdr:clientData/>
  </xdr:twoCellAnchor>
  <xdr:twoCellAnchor>
    <xdr:from>
      <xdr:col>0</xdr:col>
      <xdr:colOff>6</xdr:colOff>
      <xdr:row>2</xdr:row>
      <xdr:rowOff>27607</xdr:rowOff>
    </xdr:from>
    <xdr:to>
      <xdr:col>0</xdr:col>
      <xdr:colOff>1972802</xdr:colOff>
      <xdr:row>2</xdr:row>
      <xdr:rowOff>700531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E9A6728-5AEE-F542-8B18-F7062175F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057" b="24728"/>
        <a:stretch>
          <a:fillRect/>
        </a:stretch>
      </xdr:blipFill>
      <xdr:spPr bwMode="auto">
        <a:xfrm>
          <a:off x="6" y="1335707"/>
          <a:ext cx="1972796" cy="67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1173365</xdr:colOff>
      <xdr:row>2</xdr:row>
      <xdr:rowOff>96629</xdr:rowOff>
    </xdr:from>
    <xdr:to>
      <xdr:col>5</xdr:col>
      <xdr:colOff>1063812</xdr:colOff>
      <xdr:row>2</xdr:row>
      <xdr:rowOff>632856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721C025-F907-5A4D-9F2D-F9A2A41E3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46" t="21042" r="14015" b="22478"/>
        <a:stretch>
          <a:fillRect/>
        </a:stretch>
      </xdr:blipFill>
      <xdr:spPr bwMode="auto">
        <a:xfrm>
          <a:off x="10622165" y="1404729"/>
          <a:ext cx="1185847" cy="5362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368299</xdr:colOff>
      <xdr:row>6</xdr:row>
      <xdr:rowOff>165100</xdr:rowOff>
    </xdr:from>
    <xdr:to>
      <xdr:col>5</xdr:col>
      <xdr:colOff>708024</xdr:colOff>
      <xdr:row>6</xdr:row>
      <xdr:rowOff>673100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E3E1D5A-6124-5F54-C807-CAEA90913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817099" y="4305300"/>
          <a:ext cx="1635125" cy="508000"/>
        </a:xfrm>
        <a:prstGeom prst="rect">
          <a:avLst/>
        </a:prstGeom>
      </xdr:spPr>
    </xdr:pic>
    <xdr:clientData/>
  </xdr:twoCellAnchor>
  <xdr:twoCellAnchor editAs="oneCell">
    <xdr:from>
      <xdr:col>4</xdr:col>
      <xdr:colOff>355599</xdr:colOff>
      <xdr:row>9</xdr:row>
      <xdr:rowOff>152400</xdr:rowOff>
    </xdr:from>
    <xdr:to>
      <xdr:col>5</xdr:col>
      <xdr:colOff>815414</xdr:colOff>
      <xdr:row>9</xdr:row>
      <xdr:rowOff>622300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91C01DD-A38C-1FDE-E74A-1B55C3F35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804399" y="5549900"/>
          <a:ext cx="1755215" cy="469900"/>
        </a:xfrm>
        <a:prstGeom prst="rect">
          <a:avLst/>
        </a:prstGeom>
      </xdr:spPr>
    </xdr:pic>
    <xdr:clientData/>
  </xdr:twoCellAnchor>
  <xdr:twoCellAnchor editAs="oneCell">
    <xdr:from>
      <xdr:col>4</xdr:col>
      <xdr:colOff>330200</xdr:colOff>
      <xdr:row>12</xdr:row>
      <xdr:rowOff>50800</xdr:rowOff>
    </xdr:from>
    <xdr:to>
      <xdr:col>5</xdr:col>
      <xdr:colOff>666376</xdr:colOff>
      <xdr:row>14</xdr:row>
      <xdr:rowOff>165100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605B32C4-5768-FA3C-B0BE-3BAFE98B2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779000" y="6654800"/>
          <a:ext cx="1631576" cy="4953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6</xdr:col>
      <xdr:colOff>521804</xdr:colOff>
      <xdr:row>20</xdr:row>
      <xdr:rowOff>914399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10FFAA08-32B1-9D42-B0D0-E7542CA7202D}"/>
            </a:ext>
          </a:extLst>
        </xdr:cNvPr>
        <xdr:cNvSpPr txBox="1"/>
      </xdr:nvSpPr>
      <xdr:spPr>
        <a:xfrm>
          <a:off x="0" y="8153400"/>
          <a:ext cx="12561404" cy="914399"/>
        </a:xfrm>
        <a:prstGeom prst="round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endParaRPr lang="es-MX" sz="800" b="1">
            <a:latin typeface="Avenir Medium" panose="02000603020000020003" pitchFamily="2" charset="0"/>
          </a:endParaRPr>
        </a:p>
        <a:p>
          <a:pPr algn="l"/>
          <a:endParaRPr lang="es-MX" sz="800" b="1">
            <a:latin typeface="Avenir Medium" panose="02000603020000020003" pitchFamily="2" charset="0"/>
          </a:endParaRPr>
        </a:p>
        <a:p>
          <a:pPr algn="l"/>
          <a:r>
            <a:rPr lang="es-MX" sz="800" b="1">
              <a:latin typeface="Avenir Medium" panose="02000603020000020003" pitchFamily="2" charset="0"/>
            </a:rPr>
            <a:t>Nota para los resultados</a:t>
          </a:r>
          <a:r>
            <a:rPr lang="es-MX" sz="800" b="1" baseline="0">
              <a:latin typeface="Avenir Medium" panose="02000603020000020003" pitchFamily="2" charset="0"/>
            </a:rPr>
            <a:t> por institución</a:t>
          </a:r>
          <a:r>
            <a:rPr lang="es-MX" sz="800" b="1">
              <a:latin typeface="Avenir Medium" panose="02000603020000020003" pitchFamily="2" charset="0"/>
            </a:rPr>
            <a:t>:</a:t>
          </a:r>
          <a:r>
            <a:rPr lang="es-MX" sz="800" b="1" baseline="0">
              <a:latin typeface="Avenir Medium" panose="02000603020000020003" pitchFamily="2" charset="0"/>
            </a:rPr>
            <a:t> </a:t>
          </a:r>
          <a:endParaRPr lang="es-MX" sz="700" b="1" baseline="0">
            <a:latin typeface="Avenir Medium" panose="02000603020000020003" pitchFamily="2" charset="0"/>
          </a:endParaRPr>
        </a:p>
        <a:p>
          <a:pPr algn="l"/>
          <a:r>
            <a:rPr lang="es-MX" sz="800" baseline="0">
              <a:latin typeface="Avenir Medium" panose="02000603020000020003" pitchFamily="2" charset="0"/>
            </a:rPr>
            <a:t>1) Los valores registrados como NC indican que el informante del ente público no respondió la pregunta formulada para integrar la variable seleccionada. </a:t>
          </a:r>
          <a:endParaRPr lang="es-MX" sz="700" baseline="0">
            <a:latin typeface="Avenir Medium" panose="02000603020000020003" pitchFamily="2" charset="0"/>
          </a:endParaRPr>
        </a:p>
        <a:p>
          <a:pPr algn="l"/>
          <a:endParaRPr lang="es-MX" sz="100" baseline="0">
            <a:latin typeface="Avenir Medium" panose="02000603020000020003" pitchFamily="2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aseline="0">
              <a:latin typeface="Avenir Medium" panose="02000603020000020003" pitchFamily="2" charset="0"/>
            </a:rPr>
            <a:t>2) Los</a:t>
          </a:r>
          <a:r>
            <a:rPr lang="es-MX" sz="800" baseline="0">
              <a:solidFill>
                <a:schemeClr val="dk1"/>
              </a:solidFill>
              <a:effectLst/>
              <a:latin typeface="Avenir Medium" panose="02000603020000020003" pitchFamily="2" charset="0"/>
              <a:ea typeface="+mn-ea"/>
              <a:cs typeface="+mn-cs"/>
            </a:rPr>
            <a:t> valores registrados como NA indican que el informante del ente público respondió que no le era aplicable a su ente su ente público. </a:t>
          </a:r>
          <a:endParaRPr lang="es-MX" sz="800">
            <a:effectLst/>
            <a:latin typeface="Avenir Medium" panose="02000603020000020003" pitchFamily="2" charset="0"/>
          </a:endParaRPr>
        </a:p>
        <a:p>
          <a:pPr algn="l"/>
          <a:endParaRPr lang="es-MX" sz="1000" baseline="0">
            <a:latin typeface="Avenir Medium" panose="02000603020000020003" pitchFamily="2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</xdr:colOff>
      <xdr:row>2</xdr:row>
      <xdr:rowOff>27607</xdr:rowOff>
    </xdr:from>
    <xdr:to>
      <xdr:col>0</xdr:col>
      <xdr:colOff>1972802</xdr:colOff>
      <xdr:row>2</xdr:row>
      <xdr:rowOff>700531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4F15AC-12C4-7045-80E1-2F0403709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057" b="24728"/>
        <a:stretch>
          <a:fillRect/>
        </a:stretch>
      </xdr:blipFill>
      <xdr:spPr bwMode="auto">
        <a:xfrm>
          <a:off x="6" y="1335707"/>
          <a:ext cx="1972796" cy="67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1173365</xdr:colOff>
      <xdr:row>2</xdr:row>
      <xdr:rowOff>96629</xdr:rowOff>
    </xdr:from>
    <xdr:to>
      <xdr:col>5</xdr:col>
      <xdr:colOff>1063812</xdr:colOff>
      <xdr:row>2</xdr:row>
      <xdr:rowOff>632856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9C566A8-7727-2449-BC56-E17C07B0C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46" t="21042" r="14015" b="22478"/>
        <a:stretch>
          <a:fillRect/>
        </a:stretch>
      </xdr:blipFill>
      <xdr:spPr bwMode="auto">
        <a:xfrm>
          <a:off x="10622165" y="1404729"/>
          <a:ext cx="1185847" cy="5362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330199</xdr:colOff>
      <xdr:row>9</xdr:row>
      <xdr:rowOff>50800</xdr:rowOff>
    </xdr:from>
    <xdr:to>
      <xdr:col>5</xdr:col>
      <xdr:colOff>116348</xdr:colOff>
      <xdr:row>11</xdr:row>
      <xdr:rowOff>177800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211D85B-610A-5297-7477-6D7AEDCC2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778999" y="5765800"/>
          <a:ext cx="1081549" cy="508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</xdr:row>
      <xdr:rowOff>114300</xdr:rowOff>
    </xdr:from>
    <xdr:to>
      <xdr:col>6</xdr:col>
      <xdr:colOff>521804</xdr:colOff>
      <xdr:row>18</xdr:row>
      <xdr:rowOff>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AFB1CFBD-9719-C642-94EC-5ED63C9F3E6C}"/>
            </a:ext>
          </a:extLst>
        </xdr:cNvPr>
        <xdr:cNvSpPr txBox="1"/>
      </xdr:nvSpPr>
      <xdr:spPr>
        <a:xfrm>
          <a:off x="0" y="7175500"/>
          <a:ext cx="12561404" cy="914399"/>
        </a:xfrm>
        <a:prstGeom prst="round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endParaRPr lang="es-MX" sz="800" b="1">
            <a:latin typeface="Avenir Medium" panose="02000603020000020003" pitchFamily="2" charset="0"/>
          </a:endParaRPr>
        </a:p>
        <a:p>
          <a:pPr algn="l"/>
          <a:endParaRPr lang="es-MX" sz="800" b="1">
            <a:latin typeface="Avenir Medium" panose="02000603020000020003" pitchFamily="2" charset="0"/>
          </a:endParaRPr>
        </a:p>
        <a:p>
          <a:pPr algn="l"/>
          <a:r>
            <a:rPr lang="es-MX" sz="800" b="1">
              <a:latin typeface="Avenir Medium" panose="02000603020000020003" pitchFamily="2" charset="0"/>
            </a:rPr>
            <a:t>Nota para los resultados</a:t>
          </a:r>
          <a:r>
            <a:rPr lang="es-MX" sz="800" b="1" baseline="0">
              <a:latin typeface="Avenir Medium" panose="02000603020000020003" pitchFamily="2" charset="0"/>
            </a:rPr>
            <a:t> por institución</a:t>
          </a:r>
          <a:r>
            <a:rPr lang="es-MX" sz="800" b="1">
              <a:latin typeface="Avenir Medium" panose="02000603020000020003" pitchFamily="2" charset="0"/>
            </a:rPr>
            <a:t>:</a:t>
          </a:r>
          <a:r>
            <a:rPr lang="es-MX" sz="800" b="1" baseline="0">
              <a:latin typeface="Avenir Medium" panose="02000603020000020003" pitchFamily="2" charset="0"/>
            </a:rPr>
            <a:t> </a:t>
          </a:r>
          <a:endParaRPr lang="es-MX" sz="700" b="1" baseline="0">
            <a:latin typeface="Avenir Medium" panose="02000603020000020003" pitchFamily="2" charset="0"/>
          </a:endParaRPr>
        </a:p>
        <a:p>
          <a:pPr algn="l"/>
          <a:r>
            <a:rPr lang="es-MX" sz="800" baseline="0">
              <a:latin typeface="Avenir Medium" panose="02000603020000020003" pitchFamily="2" charset="0"/>
            </a:rPr>
            <a:t>1) Los valores registrados como NC indican que el informante del ente público no respondió la pregunta formulada para integrar la variable seleccionada. </a:t>
          </a:r>
          <a:endParaRPr lang="es-MX" sz="700" baseline="0">
            <a:latin typeface="Avenir Medium" panose="02000603020000020003" pitchFamily="2" charset="0"/>
          </a:endParaRPr>
        </a:p>
        <a:p>
          <a:pPr algn="l"/>
          <a:endParaRPr lang="es-MX" sz="100" baseline="0">
            <a:latin typeface="Avenir Medium" panose="02000603020000020003" pitchFamily="2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aseline="0">
              <a:latin typeface="Avenir Medium" panose="02000603020000020003" pitchFamily="2" charset="0"/>
            </a:rPr>
            <a:t>2) Los</a:t>
          </a:r>
          <a:r>
            <a:rPr lang="es-MX" sz="800" baseline="0">
              <a:solidFill>
                <a:schemeClr val="dk1"/>
              </a:solidFill>
              <a:effectLst/>
              <a:latin typeface="Avenir Medium" panose="02000603020000020003" pitchFamily="2" charset="0"/>
              <a:ea typeface="+mn-ea"/>
              <a:cs typeface="+mn-cs"/>
            </a:rPr>
            <a:t> valores registrados como NA indican que el informante del ente público respondió que no le era aplicable a su ente su ente público. </a:t>
          </a:r>
          <a:endParaRPr lang="es-MX" sz="800">
            <a:effectLst/>
            <a:latin typeface="Avenir Medium" panose="02000603020000020003" pitchFamily="2" charset="0"/>
          </a:endParaRPr>
        </a:p>
        <a:p>
          <a:pPr algn="l"/>
          <a:endParaRPr lang="es-MX" sz="1000" baseline="0">
            <a:latin typeface="Avenir Medium" panose="02000603020000020003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27350</xdr:colOff>
      <xdr:row>1</xdr:row>
      <xdr:rowOff>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91BE4D67-A569-0941-9A3F-E087DCCCC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11571650" cy="1114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PP\Documents\2023\Actividades%20DPP\Censo%20de%20Gobierno%202022-2023\5.5-Reporte%20seguimiento%20P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2"/>
      <sheetName val="Hoja21"/>
      <sheetName val="3"/>
      <sheetName val="4"/>
      <sheetName val="5"/>
      <sheetName val="6"/>
      <sheetName val="7"/>
      <sheetName val="8"/>
      <sheetName val="9"/>
      <sheetName val="10.1"/>
      <sheetName val="Pendientes"/>
      <sheetName val="Directorio"/>
      <sheetName val="12"/>
      <sheetName val="12.1"/>
      <sheetName val="13"/>
      <sheetName val="Hoja1"/>
      <sheetName val="11"/>
      <sheetName val="14"/>
      <sheetName val="Hoja7"/>
      <sheetName val="Cat.23 16-nov"/>
      <sheetName val="Indicado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showGridLines="0" showRowColHeaders="0" tabSelected="1" zoomScaleNormal="55" workbookViewId="0">
      <selection activeCell="A96" sqref="A96:B96"/>
    </sheetView>
  </sheetViews>
  <sheetFormatPr baseColWidth="10" defaultRowHeight="15" x14ac:dyDescent="0.25"/>
  <cols>
    <col min="1" max="1" width="37.85546875" customWidth="1"/>
    <col min="2" max="2" width="52.140625" customWidth="1"/>
    <col min="3" max="6" width="17" customWidth="1"/>
    <col min="7" max="7" width="4.28515625" customWidth="1"/>
    <col min="9" max="9" width="16.85546875" customWidth="1"/>
  </cols>
  <sheetData>
    <row r="1" spans="1:6" s="37" customFormat="1" ht="87.95" customHeight="1" x14ac:dyDescent="0.25"/>
    <row r="3" spans="1:6" ht="59.1" customHeight="1" x14ac:dyDescent="0.25">
      <c r="A3" s="25"/>
      <c r="B3" s="25" t="s">
        <v>103</v>
      </c>
      <c r="C3" s="68" t="s">
        <v>116</v>
      </c>
      <c r="D3" s="68"/>
      <c r="E3" s="68"/>
      <c r="F3" s="68"/>
    </row>
    <row r="4" spans="1:6" ht="23.1" customHeight="1" x14ac:dyDescent="0.25">
      <c r="A4" s="26" t="s">
        <v>104</v>
      </c>
      <c r="B4" s="61" t="s">
        <v>118</v>
      </c>
      <c r="C4" s="53">
        <v>2022</v>
      </c>
      <c r="D4" s="53"/>
      <c r="E4" s="53">
        <v>2023</v>
      </c>
      <c r="F4" s="53"/>
    </row>
    <row r="5" spans="1:6" ht="44.25" x14ac:dyDescent="0.25">
      <c r="A5" s="27">
        <v>1</v>
      </c>
      <c r="B5" s="61"/>
      <c r="C5" s="69">
        <f>(C96/E96)*1000</f>
        <v>61.365485156945461</v>
      </c>
      <c r="D5" s="69"/>
      <c r="E5" s="51">
        <f>(D96/F96)*1000</f>
        <v>39.974141106507354</v>
      </c>
      <c r="F5" s="51"/>
    </row>
    <row r="6" spans="1:6" ht="42" customHeight="1" x14ac:dyDescent="0.25">
      <c r="A6" s="42" t="s">
        <v>105</v>
      </c>
      <c r="B6" s="45" t="s">
        <v>80</v>
      </c>
      <c r="C6" s="69"/>
      <c r="D6" s="69"/>
      <c r="E6" s="51"/>
      <c r="F6" s="51"/>
    </row>
    <row r="7" spans="1:6" ht="45" customHeight="1" x14ac:dyDescent="0.25">
      <c r="A7" s="43" t="s">
        <v>127</v>
      </c>
      <c r="B7" s="54" t="s">
        <v>107</v>
      </c>
      <c r="C7" s="54"/>
      <c r="D7" s="54"/>
      <c r="E7" s="54"/>
      <c r="F7" s="54"/>
    </row>
    <row r="8" spans="1:6" ht="30" customHeight="1" x14ac:dyDescent="0.25">
      <c r="A8" s="43" t="s">
        <v>128</v>
      </c>
      <c r="B8" s="54" t="s">
        <v>109</v>
      </c>
      <c r="C8" s="54"/>
      <c r="D8" s="54"/>
      <c r="E8" s="54"/>
      <c r="F8" s="54"/>
    </row>
    <row r="9" spans="1:6" ht="30" customHeight="1" x14ac:dyDescent="0.25">
      <c r="A9" s="64" t="s">
        <v>110</v>
      </c>
      <c r="B9" s="65"/>
      <c r="C9" s="65"/>
      <c r="D9" s="65"/>
      <c r="E9" s="65"/>
      <c r="F9" s="65"/>
    </row>
    <row r="10" spans="1:6" ht="15.95" customHeight="1" x14ac:dyDescent="0.25">
      <c r="A10" s="55" t="s">
        <v>120</v>
      </c>
      <c r="B10" s="62" t="s">
        <v>111</v>
      </c>
      <c r="C10" s="55" t="s">
        <v>123</v>
      </c>
      <c r="D10" s="55"/>
      <c r="E10" s="63"/>
      <c r="F10" s="63"/>
    </row>
    <row r="11" spans="1:6" x14ac:dyDescent="0.25">
      <c r="A11" s="55"/>
      <c r="B11" s="62"/>
      <c r="C11" s="55"/>
      <c r="D11" s="55"/>
      <c r="E11" s="63"/>
      <c r="F11" s="63"/>
    </row>
    <row r="12" spans="1:6" ht="39" customHeight="1" x14ac:dyDescent="0.25">
      <c r="A12" s="41" t="s">
        <v>121</v>
      </c>
      <c r="B12" s="36" t="s">
        <v>112</v>
      </c>
      <c r="C12" s="55"/>
      <c r="D12" s="55"/>
      <c r="E12" s="63"/>
      <c r="F12" s="63"/>
    </row>
    <row r="13" spans="1:6" ht="15.95" customHeight="1" x14ac:dyDescent="0.25">
      <c r="A13" s="55" t="s">
        <v>122</v>
      </c>
      <c r="B13" s="62" t="s">
        <v>113</v>
      </c>
      <c r="C13" s="55" t="s">
        <v>124</v>
      </c>
      <c r="D13" s="55"/>
      <c r="E13" s="56" t="s">
        <v>114</v>
      </c>
      <c r="F13" s="56"/>
    </row>
    <row r="14" spans="1:6" x14ac:dyDescent="0.25">
      <c r="A14" s="55"/>
      <c r="B14" s="62"/>
      <c r="C14" s="55"/>
      <c r="D14" s="55"/>
      <c r="E14" s="56"/>
      <c r="F14" s="56"/>
    </row>
    <row r="15" spans="1:6" ht="15.95" customHeight="1" x14ac:dyDescent="0.25">
      <c r="A15" s="55"/>
      <c r="B15" s="62"/>
      <c r="C15" s="55" t="s">
        <v>115</v>
      </c>
      <c r="D15" s="55"/>
      <c r="E15" s="56" t="s">
        <v>117</v>
      </c>
      <c r="F15" s="56"/>
    </row>
    <row r="16" spans="1:6" x14ac:dyDescent="0.25">
      <c r="A16" s="55"/>
      <c r="B16" s="62"/>
      <c r="C16" s="55"/>
      <c r="D16" s="55"/>
      <c r="E16" s="56"/>
      <c r="F16" s="56"/>
    </row>
    <row r="17" spans="1:6" ht="24" customHeight="1" x14ac:dyDescent="0.3">
      <c r="A17" s="38" t="s">
        <v>119</v>
      </c>
    </row>
    <row r="18" spans="1:6" ht="54" customHeight="1" x14ac:dyDescent="0.25"/>
    <row r="19" spans="1:6" ht="123" customHeight="1" x14ac:dyDescent="0.25">
      <c r="A19" s="58"/>
      <c r="B19" s="58"/>
      <c r="C19" s="66" t="s">
        <v>125</v>
      </c>
      <c r="D19" s="67"/>
      <c r="E19" s="66" t="s">
        <v>126</v>
      </c>
      <c r="F19" s="67"/>
    </row>
    <row r="20" spans="1:6" ht="16.5" customHeight="1" thickBot="1" x14ac:dyDescent="0.35">
      <c r="A20" s="59" t="s">
        <v>76</v>
      </c>
      <c r="B20" s="60"/>
      <c r="C20" s="35">
        <v>2022</v>
      </c>
      <c r="D20" s="35">
        <v>2023</v>
      </c>
      <c r="E20" s="35">
        <v>2022</v>
      </c>
      <c r="F20" s="35">
        <v>2023</v>
      </c>
    </row>
    <row r="21" spans="1:6" ht="16.5" thickTop="1" x14ac:dyDescent="0.3">
      <c r="A21" s="57" t="s">
        <v>2</v>
      </c>
      <c r="B21" s="57"/>
      <c r="C21" s="5">
        <v>512</v>
      </c>
      <c r="D21" s="5">
        <v>324</v>
      </c>
      <c r="E21" s="5">
        <v>12105</v>
      </c>
      <c r="F21" s="5">
        <v>12257.00001</v>
      </c>
    </row>
    <row r="22" spans="1:6" ht="15.75" x14ac:dyDescent="0.3">
      <c r="A22" s="52" t="s">
        <v>28</v>
      </c>
      <c r="B22" s="52"/>
      <c r="C22" s="6">
        <v>74</v>
      </c>
      <c r="D22" s="6">
        <v>52</v>
      </c>
      <c r="E22" s="6">
        <v>7437</v>
      </c>
      <c r="F22" s="6">
        <v>7385</v>
      </c>
    </row>
    <row r="23" spans="1:6" ht="15.75" x14ac:dyDescent="0.3">
      <c r="A23" s="52" t="s">
        <v>3</v>
      </c>
      <c r="B23" s="52"/>
      <c r="C23" s="7">
        <v>63</v>
      </c>
      <c r="D23" s="7">
        <v>40</v>
      </c>
      <c r="E23" s="7">
        <v>464</v>
      </c>
      <c r="F23" s="7">
        <v>493</v>
      </c>
    </row>
    <row r="24" spans="1:6" ht="15.75" x14ac:dyDescent="0.3">
      <c r="A24" s="52" t="s">
        <v>4</v>
      </c>
      <c r="B24" s="52"/>
      <c r="C24" s="6">
        <v>30</v>
      </c>
      <c r="D24" s="6">
        <v>14</v>
      </c>
      <c r="E24" s="6">
        <v>778</v>
      </c>
      <c r="F24" s="6">
        <v>765</v>
      </c>
    </row>
    <row r="25" spans="1:6" ht="15.75" x14ac:dyDescent="0.3">
      <c r="A25" s="52" t="s">
        <v>5</v>
      </c>
      <c r="B25" s="52"/>
      <c r="C25" s="7">
        <v>22</v>
      </c>
      <c r="D25" s="7">
        <v>88</v>
      </c>
      <c r="E25" s="7">
        <v>249</v>
      </c>
      <c r="F25" s="7">
        <v>256</v>
      </c>
    </row>
    <row r="26" spans="1:6" ht="15.75" x14ac:dyDescent="0.3">
      <c r="A26" s="52" t="s">
        <v>6</v>
      </c>
      <c r="B26" s="52"/>
      <c r="C26" s="6">
        <v>0</v>
      </c>
      <c r="D26" s="6">
        <v>0</v>
      </c>
      <c r="E26" s="6">
        <v>294</v>
      </c>
      <c r="F26" s="39">
        <v>1.0000000000000001E-5</v>
      </c>
    </row>
    <row r="27" spans="1:6" ht="15.75" x14ac:dyDescent="0.3">
      <c r="A27" s="52" t="s">
        <v>7</v>
      </c>
      <c r="B27" s="52"/>
      <c r="C27" s="7">
        <v>106</v>
      </c>
      <c r="D27" s="7">
        <v>4</v>
      </c>
      <c r="E27" s="7">
        <v>1171</v>
      </c>
      <c r="F27" s="7">
        <v>1028</v>
      </c>
    </row>
    <row r="28" spans="1:6" ht="15.75" x14ac:dyDescent="0.3">
      <c r="A28" s="52" t="s">
        <v>8</v>
      </c>
      <c r="B28" s="52"/>
      <c r="C28" s="6">
        <v>63</v>
      </c>
      <c r="D28" s="6">
        <v>44</v>
      </c>
      <c r="E28" s="6">
        <v>468</v>
      </c>
      <c r="F28" s="6">
        <v>557</v>
      </c>
    </row>
    <row r="29" spans="1:6" ht="15.75" x14ac:dyDescent="0.3">
      <c r="A29" s="52" t="s">
        <v>9</v>
      </c>
      <c r="B29" s="52"/>
      <c r="C29" s="7">
        <v>3</v>
      </c>
      <c r="D29" s="7">
        <v>0</v>
      </c>
      <c r="E29" s="7">
        <v>72</v>
      </c>
      <c r="F29" s="7">
        <v>547</v>
      </c>
    </row>
    <row r="30" spans="1:6" ht="15.75" x14ac:dyDescent="0.3">
      <c r="A30" s="52" t="s">
        <v>10</v>
      </c>
      <c r="B30" s="52"/>
      <c r="C30" s="6">
        <v>4</v>
      </c>
      <c r="D30" s="6">
        <v>49</v>
      </c>
      <c r="E30" s="6">
        <v>690</v>
      </c>
      <c r="F30" s="6">
        <v>704</v>
      </c>
    </row>
    <row r="31" spans="1:6" ht="15.75" x14ac:dyDescent="0.3">
      <c r="A31" s="52" t="s">
        <v>11</v>
      </c>
      <c r="B31" s="52"/>
      <c r="C31" s="7">
        <v>142</v>
      </c>
      <c r="D31" s="7">
        <v>33</v>
      </c>
      <c r="E31" s="7">
        <v>287</v>
      </c>
      <c r="F31" s="7">
        <v>328</v>
      </c>
    </row>
    <row r="32" spans="1:6" ht="15.75" x14ac:dyDescent="0.3">
      <c r="A32" s="52" t="s">
        <v>12</v>
      </c>
      <c r="B32" s="52"/>
      <c r="C32" s="6">
        <v>5</v>
      </c>
      <c r="D32" s="6">
        <v>0</v>
      </c>
      <c r="E32" s="6">
        <v>195</v>
      </c>
      <c r="F32" s="6">
        <v>194</v>
      </c>
    </row>
    <row r="33" spans="1:6" ht="15.75" x14ac:dyDescent="0.3">
      <c r="A33" s="57" t="s">
        <v>19</v>
      </c>
      <c r="B33" s="57"/>
      <c r="C33" s="5">
        <v>383</v>
      </c>
      <c r="D33" s="5">
        <v>272</v>
      </c>
      <c r="E33" s="5">
        <v>4584</v>
      </c>
      <c r="F33" s="5">
        <v>4606</v>
      </c>
    </row>
    <row r="34" spans="1:6" ht="15.75" x14ac:dyDescent="0.3">
      <c r="A34" s="52" t="s">
        <v>20</v>
      </c>
      <c r="B34" s="52"/>
      <c r="C34" s="6">
        <v>0</v>
      </c>
      <c r="D34" s="6">
        <v>1</v>
      </c>
      <c r="E34" s="6">
        <v>34</v>
      </c>
      <c r="F34" s="6">
        <v>41</v>
      </c>
    </row>
    <row r="35" spans="1:6" ht="15.75" x14ac:dyDescent="0.3">
      <c r="A35" s="52" t="s">
        <v>21</v>
      </c>
      <c r="B35" s="52"/>
      <c r="C35" s="7">
        <v>265</v>
      </c>
      <c r="D35" s="7">
        <v>242</v>
      </c>
      <c r="E35" s="7">
        <v>1085</v>
      </c>
      <c r="F35" s="7">
        <v>1147</v>
      </c>
    </row>
    <row r="36" spans="1:6" ht="15.75" x14ac:dyDescent="0.3">
      <c r="A36" s="52" t="s">
        <v>22</v>
      </c>
      <c r="B36" s="52"/>
      <c r="C36" s="6">
        <v>0</v>
      </c>
      <c r="D36" s="6">
        <v>0</v>
      </c>
      <c r="E36" s="6">
        <v>37</v>
      </c>
      <c r="F36" s="6">
        <v>34</v>
      </c>
    </row>
    <row r="37" spans="1:6" ht="15.75" x14ac:dyDescent="0.3">
      <c r="A37" s="52" t="s">
        <v>23</v>
      </c>
      <c r="B37" s="52"/>
      <c r="C37" s="7">
        <v>2</v>
      </c>
      <c r="D37" s="7">
        <v>1</v>
      </c>
      <c r="E37" s="7">
        <v>73</v>
      </c>
      <c r="F37" s="7">
        <v>73</v>
      </c>
    </row>
    <row r="38" spans="1:6" ht="15.75" x14ac:dyDescent="0.3">
      <c r="A38" s="52" t="s">
        <v>24</v>
      </c>
      <c r="B38" s="52"/>
      <c r="C38" s="6">
        <v>1</v>
      </c>
      <c r="D38" s="6">
        <v>28</v>
      </c>
      <c r="E38" s="6">
        <v>22</v>
      </c>
      <c r="F38" s="6">
        <v>25</v>
      </c>
    </row>
    <row r="39" spans="1:6" ht="15.75" x14ac:dyDescent="0.3">
      <c r="A39" s="52" t="s">
        <v>25</v>
      </c>
      <c r="B39" s="52"/>
      <c r="C39" s="7">
        <v>115</v>
      </c>
      <c r="D39" s="7">
        <v>0</v>
      </c>
      <c r="E39" s="7">
        <v>3333</v>
      </c>
      <c r="F39" s="7">
        <v>3286</v>
      </c>
    </row>
    <row r="40" spans="1:6" ht="15.75" x14ac:dyDescent="0.3">
      <c r="A40" s="57" t="s">
        <v>0</v>
      </c>
      <c r="B40" s="57"/>
      <c r="C40" s="5">
        <v>2086.0000799999998</v>
      </c>
      <c r="D40" s="5">
        <v>1333.0002599999998</v>
      </c>
      <c r="E40" s="5">
        <v>28094</v>
      </c>
      <c r="F40" s="5">
        <v>30218</v>
      </c>
    </row>
    <row r="41" spans="1:6" ht="15.75" x14ac:dyDescent="0.3">
      <c r="A41" s="52" t="s">
        <v>39</v>
      </c>
      <c r="B41" s="52"/>
      <c r="C41" s="7">
        <v>8</v>
      </c>
      <c r="D41" s="13">
        <v>2.0000000000000002E-5</v>
      </c>
      <c r="E41" s="7">
        <v>450</v>
      </c>
      <c r="F41" s="7">
        <v>536</v>
      </c>
    </row>
    <row r="42" spans="1:6" ht="15.75" x14ac:dyDescent="0.3">
      <c r="A42" s="52" t="s">
        <v>40</v>
      </c>
      <c r="B42" s="52"/>
      <c r="C42" s="6">
        <v>252</v>
      </c>
      <c r="D42" s="6">
        <v>30</v>
      </c>
      <c r="E42" s="6">
        <v>971</v>
      </c>
      <c r="F42" s="6">
        <v>1014</v>
      </c>
    </row>
    <row r="43" spans="1:6" ht="15.75" x14ac:dyDescent="0.3">
      <c r="A43" s="52" t="s">
        <v>41</v>
      </c>
      <c r="B43" s="52"/>
      <c r="C43" s="7">
        <v>3</v>
      </c>
      <c r="D43" s="7">
        <v>1</v>
      </c>
      <c r="E43" s="7">
        <v>14</v>
      </c>
      <c r="F43" s="7">
        <v>14</v>
      </c>
    </row>
    <row r="44" spans="1:6" ht="15.75" x14ac:dyDescent="0.3">
      <c r="A44" s="52" t="s">
        <v>42</v>
      </c>
      <c r="B44" s="52"/>
      <c r="C44" s="6">
        <v>8</v>
      </c>
      <c r="D44" s="6">
        <v>3</v>
      </c>
      <c r="E44" s="6">
        <v>133</v>
      </c>
      <c r="F44" s="6">
        <v>141</v>
      </c>
    </row>
    <row r="45" spans="1:6" ht="15.75" x14ac:dyDescent="0.3">
      <c r="A45" s="52" t="s">
        <v>43</v>
      </c>
      <c r="B45" s="52"/>
      <c r="C45" s="7">
        <v>21</v>
      </c>
      <c r="D45" s="7">
        <v>10</v>
      </c>
      <c r="E45" s="7">
        <v>37</v>
      </c>
      <c r="F45" s="7">
        <v>39</v>
      </c>
    </row>
    <row r="46" spans="1:6" ht="15.75" x14ac:dyDescent="0.3">
      <c r="A46" s="52" t="s">
        <v>44</v>
      </c>
      <c r="B46" s="52"/>
      <c r="C46" s="6">
        <v>6</v>
      </c>
      <c r="D46" s="6">
        <v>15</v>
      </c>
      <c r="E46" s="6">
        <v>54</v>
      </c>
      <c r="F46" s="6">
        <v>17</v>
      </c>
    </row>
    <row r="47" spans="1:6" ht="15.75" x14ac:dyDescent="0.3">
      <c r="A47" s="52" t="s">
        <v>45</v>
      </c>
      <c r="B47" s="52"/>
      <c r="C47" s="7">
        <v>14</v>
      </c>
      <c r="D47" s="7">
        <v>30</v>
      </c>
      <c r="E47" s="7">
        <v>67</v>
      </c>
      <c r="F47" s="7">
        <v>71</v>
      </c>
    </row>
    <row r="48" spans="1:6" ht="15.75" x14ac:dyDescent="0.3">
      <c r="A48" s="52" t="s">
        <v>46</v>
      </c>
      <c r="B48" s="52"/>
      <c r="C48" s="6">
        <v>7</v>
      </c>
      <c r="D48" s="6">
        <v>0</v>
      </c>
      <c r="E48" s="6">
        <v>23</v>
      </c>
      <c r="F48" s="6">
        <v>27</v>
      </c>
    </row>
    <row r="49" spans="1:6" ht="15.75" x14ac:dyDescent="0.3">
      <c r="A49" s="52" t="s">
        <v>47</v>
      </c>
      <c r="B49" s="52"/>
      <c r="C49" s="7">
        <v>0</v>
      </c>
      <c r="D49" s="7">
        <v>25</v>
      </c>
      <c r="E49" s="7">
        <v>25</v>
      </c>
      <c r="F49" s="7">
        <v>44</v>
      </c>
    </row>
    <row r="50" spans="1:6" ht="15.75" x14ac:dyDescent="0.3">
      <c r="A50" s="52" t="s">
        <v>48</v>
      </c>
      <c r="B50" s="52"/>
      <c r="C50" s="6">
        <v>19</v>
      </c>
      <c r="D50" s="6">
        <v>126</v>
      </c>
      <c r="E50" s="6">
        <v>999</v>
      </c>
      <c r="F50" s="6">
        <v>1004</v>
      </c>
    </row>
    <row r="51" spans="1:6" ht="15.75" x14ac:dyDescent="0.3">
      <c r="A51" s="52" t="s">
        <v>49</v>
      </c>
      <c r="B51" s="52"/>
      <c r="C51" s="7">
        <v>106</v>
      </c>
      <c r="D51" s="7">
        <v>34</v>
      </c>
      <c r="E51" s="7">
        <v>121</v>
      </c>
      <c r="F51" s="7">
        <v>243</v>
      </c>
    </row>
    <row r="52" spans="1:6" ht="15.75" x14ac:dyDescent="0.3">
      <c r="A52" s="52" t="s">
        <v>50</v>
      </c>
      <c r="B52" s="52"/>
      <c r="C52" s="6">
        <v>683</v>
      </c>
      <c r="D52" s="6">
        <v>318</v>
      </c>
      <c r="E52" s="6">
        <v>16175</v>
      </c>
      <c r="F52" s="6">
        <v>16944</v>
      </c>
    </row>
    <row r="53" spans="1:6" ht="15.75" x14ac:dyDescent="0.3">
      <c r="A53" s="52" t="s">
        <v>51</v>
      </c>
      <c r="B53" s="52"/>
      <c r="C53" s="7">
        <v>18</v>
      </c>
      <c r="D53" s="7">
        <v>99</v>
      </c>
      <c r="E53" s="7">
        <v>83</v>
      </c>
      <c r="F53" s="7">
        <v>90</v>
      </c>
    </row>
    <row r="54" spans="1:6" ht="15.75" x14ac:dyDescent="0.3">
      <c r="A54" s="52" t="s">
        <v>52</v>
      </c>
      <c r="B54" s="52"/>
      <c r="C54" s="6">
        <v>59</v>
      </c>
      <c r="D54" s="39">
        <v>1.0000000000000001E-5</v>
      </c>
      <c r="E54" s="6">
        <v>165</v>
      </c>
      <c r="F54" s="6">
        <v>175</v>
      </c>
    </row>
    <row r="55" spans="1:6" ht="15.75" x14ac:dyDescent="0.3">
      <c r="A55" s="52" t="s">
        <v>53</v>
      </c>
      <c r="B55" s="52"/>
      <c r="C55" s="7">
        <v>180</v>
      </c>
      <c r="D55" s="7">
        <v>234</v>
      </c>
      <c r="E55" s="7">
        <v>6184</v>
      </c>
      <c r="F55" s="7">
        <v>6652</v>
      </c>
    </row>
    <row r="56" spans="1:6" ht="15.75" x14ac:dyDescent="0.3">
      <c r="A56" s="52" t="s">
        <v>54</v>
      </c>
      <c r="B56" s="52"/>
      <c r="C56" s="6">
        <v>24</v>
      </c>
      <c r="D56" s="6">
        <v>1</v>
      </c>
      <c r="E56" s="6">
        <v>115</v>
      </c>
      <c r="F56" s="6">
        <v>106</v>
      </c>
    </row>
    <row r="57" spans="1:6" ht="15.75" x14ac:dyDescent="0.3">
      <c r="A57" s="52" t="s">
        <v>55</v>
      </c>
      <c r="B57" s="52"/>
      <c r="C57" s="7">
        <v>22</v>
      </c>
      <c r="D57" s="7">
        <v>105</v>
      </c>
      <c r="E57" s="7">
        <v>302</v>
      </c>
      <c r="F57" s="7">
        <v>371</v>
      </c>
    </row>
    <row r="58" spans="1:6" ht="15.75" x14ac:dyDescent="0.3">
      <c r="A58" s="52" t="s">
        <v>56</v>
      </c>
      <c r="B58" s="52"/>
      <c r="C58" s="6">
        <v>16</v>
      </c>
      <c r="D58" s="6">
        <v>33</v>
      </c>
      <c r="E58" s="6">
        <v>237</v>
      </c>
      <c r="F58" s="6">
        <v>256</v>
      </c>
    </row>
    <row r="59" spans="1:6" ht="15.75" x14ac:dyDescent="0.3">
      <c r="A59" s="52" t="s">
        <v>57</v>
      </c>
      <c r="B59" s="52"/>
      <c r="C59" s="7">
        <v>0</v>
      </c>
      <c r="D59" s="7">
        <v>0</v>
      </c>
      <c r="E59" s="7">
        <v>150</v>
      </c>
      <c r="F59" s="7">
        <v>156</v>
      </c>
    </row>
    <row r="60" spans="1:6" ht="15.75" x14ac:dyDescent="0.3">
      <c r="A60" s="52" t="s">
        <v>58</v>
      </c>
      <c r="B60" s="52"/>
      <c r="C60" s="6">
        <v>28</v>
      </c>
      <c r="D60" s="6">
        <v>14</v>
      </c>
      <c r="E60" s="6">
        <v>24</v>
      </c>
      <c r="F60" s="6">
        <v>35</v>
      </c>
    </row>
    <row r="61" spans="1:6" ht="15.75" x14ac:dyDescent="0.3">
      <c r="A61" s="52" t="s">
        <v>59</v>
      </c>
      <c r="B61" s="52"/>
      <c r="C61" s="7">
        <v>34</v>
      </c>
      <c r="D61" s="7">
        <v>17</v>
      </c>
      <c r="E61" s="7">
        <v>69</v>
      </c>
      <c r="F61" s="7">
        <v>71</v>
      </c>
    </row>
    <row r="62" spans="1:6" ht="15.75" x14ac:dyDescent="0.3">
      <c r="A62" s="52" t="s">
        <v>60</v>
      </c>
      <c r="B62" s="52"/>
      <c r="C62" s="6">
        <v>36</v>
      </c>
      <c r="D62" s="6">
        <v>34</v>
      </c>
      <c r="E62" s="6">
        <v>87</v>
      </c>
      <c r="F62" s="6">
        <v>85</v>
      </c>
    </row>
    <row r="63" spans="1:6" ht="15.75" x14ac:dyDescent="0.3">
      <c r="A63" s="52" t="s">
        <v>1</v>
      </c>
      <c r="B63" s="52"/>
      <c r="C63" s="7">
        <v>0</v>
      </c>
      <c r="D63" s="7">
        <v>0</v>
      </c>
      <c r="E63" s="7">
        <v>22</v>
      </c>
      <c r="F63" s="7">
        <v>20</v>
      </c>
    </row>
    <row r="64" spans="1:6" ht="15.75" x14ac:dyDescent="0.3">
      <c r="A64" s="52" t="s">
        <v>61</v>
      </c>
      <c r="B64" s="52"/>
      <c r="C64" s="6">
        <v>36</v>
      </c>
      <c r="D64" s="6">
        <v>64</v>
      </c>
      <c r="E64" s="6">
        <v>615</v>
      </c>
      <c r="F64" s="6">
        <v>639</v>
      </c>
    </row>
    <row r="65" spans="1:6" ht="15.75" x14ac:dyDescent="0.3">
      <c r="A65" s="52" t="s">
        <v>62</v>
      </c>
      <c r="B65" s="52"/>
      <c r="C65" s="7">
        <v>144</v>
      </c>
      <c r="D65" s="7">
        <v>8</v>
      </c>
      <c r="E65" s="7">
        <v>285</v>
      </c>
      <c r="F65" s="7">
        <v>289</v>
      </c>
    </row>
    <row r="66" spans="1:6" ht="15.75" x14ac:dyDescent="0.3">
      <c r="A66" s="52" t="s">
        <v>63</v>
      </c>
      <c r="B66" s="52"/>
      <c r="C66" s="6">
        <v>184</v>
      </c>
      <c r="D66" s="6">
        <v>88</v>
      </c>
      <c r="E66" s="6">
        <v>138</v>
      </c>
      <c r="F66" s="6">
        <v>432</v>
      </c>
    </row>
    <row r="67" spans="1:6" ht="15.75" x14ac:dyDescent="0.3">
      <c r="A67" s="52" t="s">
        <v>64</v>
      </c>
      <c r="B67" s="52"/>
      <c r="C67" s="7">
        <v>16</v>
      </c>
      <c r="D67" s="13">
        <v>1.0000000000000001E-5</v>
      </c>
      <c r="E67" s="7">
        <v>75</v>
      </c>
      <c r="F67" s="7">
        <v>72</v>
      </c>
    </row>
    <row r="68" spans="1:6" ht="15.75" x14ac:dyDescent="0.3">
      <c r="A68" s="52" t="s">
        <v>65</v>
      </c>
      <c r="B68" s="52"/>
      <c r="C68" s="6">
        <v>120</v>
      </c>
      <c r="D68" s="6">
        <v>7</v>
      </c>
      <c r="E68" s="6">
        <v>297</v>
      </c>
      <c r="F68" s="6">
        <v>270</v>
      </c>
    </row>
    <row r="69" spans="1:6" ht="15.75" x14ac:dyDescent="0.3">
      <c r="A69" s="52" t="s">
        <v>66</v>
      </c>
      <c r="B69" s="52"/>
      <c r="C69" s="13">
        <v>2.0000000000000002E-5</v>
      </c>
      <c r="D69" s="7">
        <v>0</v>
      </c>
      <c r="E69" s="7">
        <v>65</v>
      </c>
      <c r="F69" s="7">
        <v>68</v>
      </c>
    </row>
    <row r="70" spans="1:6" ht="15.75" x14ac:dyDescent="0.3">
      <c r="A70" s="52" t="s">
        <v>67</v>
      </c>
      <c r="B70" s="52"/>
      <c r="C70" s="6">
        <v>0</v>
      </c>
      <c r="D70" s="6">
        <v>0</v>
      </c>
      <c r="E70" s="6">
        <v>31</v>
      </c>
      <c r="F70" s="6">
        <v>16</v>
      </c>
    </row>
    <row r="71" spans="1:6" ht="15.75" x14ac:dyDescent="0.3">
      <c r="A71" s="52" t="s">
        <v>69</v>
      </c>
      <c r="B71" s="52"/>
      <c r="C71" s="7">
        <v>30</v>
      </c>
      <c r="D71" s="7">
        <v>11</v>
      </c>
      <c r="E71" s="7">
        <v>35</v>
      </c>
      <c r="F71" s="7">
        <v>39</v>
      </c>
    </row>
    <row r="72" spans="1:6" ht="15.75" x14ac:dyDescent="0.3">
      <c r="A72" s="52" t="s">
        <v>70</v>
      </c>
      <c r="B72" s="52"/>
      <c r="C72" s="6">
        <v>12</v>
      </c>
      <c r="D72" s="6">
        <v>13</v>
      </c>
      <c r="E72" s="6">
        <v>46</v>
      </c>
      <c r="F72" s="6">
        <v>51</v>
      </c>
    </row>
    <row r="73" spans="1:6" ht="15.75" x14ac:dyDescent="0.3">
      <c r="A73" s="52" t="s">
        <v>71</v>
      </c>
      <c r="B73" s="52"/>
      <c r="C73" s="7">
        <v>0</v>
      </c>
      <c r="D73" s="7">
        <v>0</v>
      </c>
      <c r="E73" s="7"/>
      <c r="F73" s="7">
        <v>49</v>
      </c>
    </row>
    <row r="74" spans="1:6" ht="15.75" x14ac:dyDescent="0.3">
      <c r="A74" s="52" t="s">
        <v>72</v>
      </c>
      <c r="B74" s="52"/>
      <c r="C74" s="6">
        <v>0</v>
      </c>
      <c r="D74" s="6">
        <v>1</v>
      </c>
      <c r="E74" s="6"/>
      <c r="F74" s="6">
        <v>25</v>
      </c>
    </row>
    <row r="75" spans="1:6" ht="15.75" x14ac:dyDescent="0.3">
      <c r="A75" s="52" t="s">
        <v>73</v>
      </c>
      <c r="B75" s="52"/>
      <c r="C75" s="7">
        <v>0</v>
      </c>
      <c r="D75" s="13">
        <v>1.0000000000000001E-5</v>
      </c>
      <c r="E75" s="7"/>
      <c r="F75" s="7">
        <v>32</v>
      </c>
    </row>
    <row r="76" spans="1:6" ht="15.75" x14ac:dyDescent="0.3">
      <c r="A76" s="52" t="s">
        <v>74</v>
      </c>
      <c r="B76" s="52"/>
      <c r="C76" s="6">
        <v>0</v>
      </c>
      <c r="D76" s="6">
        <v>7</v>
      </c>
      <c r="E76" s="6"/>
      <c r="F76" s="6">
        <v>67</v>
      </c>
    </row>
    <row r="77" spans="1:6" ht="15.75" x14ac:dyDescent="0.3">
      <c r="A77" s="52" t="s">
        <v>75</v>
      </c>
      <c r="B77" s="52"/>
      <c r="C77" s="7">
        <v>0</v>
      </c>
      <c r="D77" s="7">
        <v>5</v>
      </c>
      <c r="E77" s="7"/>
      <c r="F77" s="7">
        <v>58</v>
      </c>
    </row>
    <row r="78" spans="1:6" ht="15.75" x14ac:dyDescent="0.3">
      <c r="A78" s="57" t="s">
        <v>15</v>
      </c>
      <c r="B78" s="57"/>
      <c r="C78" s="40">
        <v>1.0000000000000001E-5</v>
      </c>
      <c r="D78" s="5">
        <v>84</v>
      </c>
      <c r="E78" s="5">
        <v>4662</v>
      </c>
      <c r="F78" s="5">
        <v>5291</v>
      </c>
    </row>
    <row r="79" spans="1:6" ht="15.75" x14ac:dyDescent="0.3">
      <c r="A79" s="52" t="s">
        <v>16</v>
      </c>
      <c r="B79" s="52"/>
      <c r="C79" s="13">
        <v>1.0000000000000001E-5</v>
      </c>
      <c r="D79" s="7">
        <v>84</v>
      </c>
      <c r="E79" s="7">
        <v>4662</v>
      </c>
      <c r="F79" s="7">
        <v>5291</v>
      </c>
    </row>
    <row r="80" spans="1:6" ht="15.75" x14ac:dyDescent="0.3">
      <c r="A80" s="57" t="s">
        <v>26</v>
      </c>
      <c r="B80" s="57"/>
      <c r="C80" s="5">
        <v>164.00002000000001</v>
      </c>
      <c r="D80" s="5">
        <v>137</v>
      </c>
      <c r="E80" s="5">
        <v>1028</v>
      </c>
      <c r="F80" s="5">
        <v>1071</v>
      </c>
    </row>
    <row r="81" spans="1:6" ht="15.75" x14ac:dyDescent="0.3">
      <c r="A81" s="52" t="s">
        <v>27</v>
      </c>
      <c r="B81" s="52"/>
      <c r="C81" s="7">
        <v>164</v>
      </c>
      <c r="D81" s="7">
        <v>137</v>
      </c>
      <c r="E81" s="7">
        <v>1028</v>
      </c>
      <c r="F81" s="7">
        <v>1071</v>
      </c>
    </row>
    <row r="82" spans="1:6" ht="15.75" x14ac:dyDescent="0.3">
      <c r="A82" s="57" t="s">
        <v>17</v>
      </c>
      <c r="B82" s="57"/>
      <c r="C82" s="5">
        <v>6.0000400000000003</v>
      </c>
      <c r="D82" s="5">
        <v>4</v>
      </c>
      <c r="E82" s="5">
        <v>241</v>
      </c>
      <c r="F82" s="40">
        <v>1.0000000000000001E-5</v>
      </c>
    </row>
    <row r="83" spans="1:6" ht="15.75" x14ac:dyDescent="0.3">
      <c r="A83" s="52" t="s">
        <v>18</v>
      </c>
      <c r="B83" s="52"/>
      <c r="C83" s="7">
        <v>6</v>
      </c>
      <c r="D83" s="7">
        <v>4</v>
      </c>
      <c r="E83" s="7">
        <v>241</v>
      </c>
      <c r="F83" s="13">
        <v>1.0000000000000001E-5</v>
      </c>
    </row>
    <row r="84" spans="1:6" ht="15.75" x14ac:dyDescent="0.3">
      <c r="A84" s="57" t="s">
        <v>13</v>
      </c>
      <c r="B84" s="57"/>
      <c r="C84" s="5">
        <v>20.000260000000001</v>
      </c>
      <c r="D84" s="5">
        <v>10.00032</v>
      </c>
      <c r="E84" s="5">
        <v>960</v>
      </c>
      <c r="F84" s="5">
        <v>692.00000999999997</v>
      </c>
    </row>
    <row r="85" spans="1:6" ht="15.75" x14ac:dyDescent="0.3">
      <c r="A85" s="52" t="s">
        <v>29</v>
      </c>
      <c r="B85" s="52"/>
      <c r="C85" s="13">
        <v>2.0000000000000002E-5</v>
      </c>
      <c r="D85" s="13">
        <v>2.0000000000000002E-5</v>
      </c>
      <c r="E85" s="7">
        <v>191</v>
      </c>
      <c r="F85" s="7">
        <v>252</v>
      </c>
    </row>
    <row r="86" spans="1:6" ht="15.75" x14ac:dyDescent="0.3">
      <c r="A86" s="52" t="s">
        <v>30</v>
      </c>
      <c r="B86" s="52"/>
      <c r="C86" s="6">
        <v>0</v>
      </c>
      <c r="D86" s="39">
        <v>2.0000000000000002E-5</v>
      </c>
      <c r="E86" s="6">
        <v>63</v>
      </c>
      <c r="F86" s="6">
        <v>62</v>
      </c>
    </row>
    <row r="87" spans="1:6" ht="15.75" x14ac:dyDescent="0.3">
      <c r="A87" s="52" t="s">
        <v>31</v>
      </c>
      <c r="B87" s="52"/>
      <c r="C87" s="7">
        <v>0</v>
      </c>
      <c r="D87" s="7">
        <v>4</v>
      </c>
      <c r="E87" s="7">
        <v>219</v>
      </c>
      <c r="F87" s="13">
        <v>1.0000000000000001E-5</v>
      </c>
    </row>
    <row r="88" spans="1:6" ht="15.75" x14ac:dyDescent="0.3">
      <c r="A88" s="52" t="s">
        <v>32</v>
      </c>
      <c r="B88" s="52"/>
      <c r="C88" s="39">
        <v>2.0000000000000002E-5</v>
      </c>
      <c r="D88" s="39">
        <v>2.0000000000000002E-5</v>
      </c>
      <c r="E88" s="6">
        <v>11</v>
      </c>
      <c r="F88" s="6">
        <v>10</v>
      </c>
    </row>
    <row r="89" spans="1:6" ht="15.75" x14ac:dyDescent="0.3">
      <c r="A89" s="52" t="s">
        <v>33</v>
      </c>
      <c r="B89" s="52"/>
      <c r="C89" s="7">
        <v>2</v>
      </c>
      <c r="D89" s="7">
        <v>0</v>
      </c>
      <c r="E89" s="7">
        <v>147</v>
      </c>
      <c r="F89" s="7">
        <v>47</v>
      </c>
    </row>
    <row r="90" spans="1:6" ht="15.75" x14ac:dyDescent="0.3">
      <c r="A90" s="52" t="s">
        <v>34</v>
      </c>
      <c r="B90" s="52"/>
      <c r="C90" s="6">
        <v>0</v>
      </c>
      <c r="D90" s="6">
        <v>0</v>
      </c>
      <c r="E90" s="6">
        <v>16</v>
      </c>
      <c r="F90" s="6">
        <v>19</v>
      </c>
    </row>
    <row r="91" spans="1:6" ht="15.75" x14ac:dyDescent="0.3">
      <c r="A91" s="52" t="s">
        <v>35</v>
      </c>
      <c r="B91" s="52"/>
      <c r="C91" s="13">
        <v>1.0000000000000001E-5</v>
      </c>
      <c r="D91" s="7">
        <v>0</v>
      </c>
      <c r="E91" s="7">
        <v>50</v>
      </c>
      <c r="F91" s="7">
        <v>40</v>
      </c>
    </row>
    <row r="92" spans="1:6" ht="15.75" x14ac:dyDescent="0.3">
      <c r="A92" s="52" t="s">
        <v>14</v>
      </c>
      <c r="B92" s="52"/>
      <c r="C92" s="6">
        <v>0</v>
      </c>
      <c r="D92" s="6">
        <v>0</v>
      </c>
      <c r="E92" s="6">
        <v>58</v>
      </c>
      <c r="F92" s="6">
        <v>47</v>
      </c>
    </row>
    <row r="93" spans="1:6" ht="15.75" x14ac:dyDescent="0.3">
      <c r="A93" s="52" t="s">
        <v>36</v>
      </c>
      <c r="B93" s="52"/>
      <c r="C93" s="7">
        <v>18</v>
      </c>
      <c r="D93" s="7">
        <v>2</v>
      </c>
      <c r="E93" s="7">
        <v>75</v>
      </c>
      <c r="F93" s="7">
        <v>87</v>
      </c>
    </row>
    <row r="94" spans="1:6" ht="15.75" x14ac:dyDescent="0.3">
      <c r="A94" s="52" t="s">
        <v>37</v>
      </c>
      <c r="B94" s="52"/>
      <c r="C94" s="6">
        <v>0</v>
      </c>
      <c r="D94" s="6">
        <v>4</v>
      </c>
      <c r="E94" s="6">
        <v>54</v>
      </c>
      <c r="F94" s="6">
        <v>52</v>
      </c>
    </row>
    <row r="95" spans="1:6" ht="16.5" thickBot="1" x14ac:dyDescent="0.35">
      <c r="A95" s="52" t="s">
        <v>38</v>
      </c>
      <c r="B95" s="52"/>
      <c r="C95" s="7">
        <v>0</v>
      </c>
      <c r="D95" s="13">
        <v>2.0000000000000002E-5</v>
      </c>
      <c r="E95" s="7">
        <v>76</v>
      </c>
      <c r="F95" s="7">
        <v>76</v>
      </c>
    </row>
    <row r="96" spans="1:6" ht="16.5" thickTop="1" x14ac:dyDescent="0.25">
      <c r="A96" s="85" t="s">
        <v>77</v>
      </c>
      <c r="B96" s="85"/>
      <c r="C96" s="8">
        <f>SUM(C85:C95,C83,C81,C79,C41:C77,C34:C39,C22:C32)</f>
        <v>3171.0000799999998</v>
      </c>
      <c r="D96" s="8">
        <f>SUM(D85:D95,D83,D81,D79,D41:D77,D34:D39,D22:D32)</f>
        <v>2164.0001299999999</v>
      </c>
      <c r="E96" s="8">
        <f t="shared" ref="E96:F96" si="0">SUM(E85:E95,E83,E81,E79,E41:E77,E34:E39,E22:E32)</f>
        <v>51674</v>
      </c>
      <c r="F96" s="8">
        <f t="shared" si="0"/>
        <v>54135.000030000003</v>
      </c>
    </row>
    <row r="98" spans="1:6" x14ac:dyDescent="0.25">
      <c r="A98" s="84" t="s">
        <v>169</v>
      </c>
      <c r="C98" s="9"/>
      <c r="D98" s="9"/>
      <c r="E98" s="9"/>
      <c r="F98" s="9"/>
    </row>
    <row r="103" spans="1:6" ht="37.5" customHeight="1" x14ac:dyDescent="0.25"/>
  </sheetData>
  <mergeCells count="99">
    <mergeCell ref="E10:F12"/>
    <mergeCell ref="A9:F9"/>
    <mergeCell ref="E19:F19"/>
    <mergeCell ref="C19:D19"/>
    <mergeCell ref="C3:F3"/>
    <mergeCell ref="C5:D6"/>
    <mergeCell ref="B4:B5"/>
    <mergeCell ref="B10:B11"/>
    <mergeCell ref="B13:B16"/>
    <mergeCell ref="A13:A16"/>
    <mergeCell ref="A10:A11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92:B92"/>
    <mergeCell ref="A93:B93"/>
    <mergeCell ref="A84:B84"/>
    <mergeCell ref="A85:B85"/>
    <mergeCell ref="A86:B86"/>
    <mergeCell ref="A87:B87"/>
    <mergeCell ref="A88:B88"/>
    <mergeCell ref="E5:F6"/>
    <mergeCell ref="A94:B94"/>
    <mergeCell ref="A95:B95"/>
    <mergeCell ref="A96:B96"/>
    <mergeCell ref="E4:F4"/>
    <mergeCell ref="C4:D4"/>
    <mergeCell ref="B7:F7"/>
    <mergeCell ref="B8:F8"/>
    <mergeCell ref="C10:D12"/>
    <mergeCell ref="C13:D14"/>
    <mergeCell ref="C15:D16"/>
    <mergeCell ref="E15:F16"/>
    <mergeCell ref="E13:F14"/>
    <mergeCell ref="A89:B89"/>
    <mergeCell ref="A90:B90"/>
    <mergeCell ref="A91:B9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showGridLines="0" showRowColHeaders="0" zoomScaleNormal="100" workbookViewId="0">
      <selection activeCell="A96" sqref="A96:B96"/>
    </sheetView>
  </sheetViews>
  <sheetFormatPr baseColWidth="10" defaultRowHeight="15" x14ac:dyDescent="0.25"/>
  <cols>
    <col min="1" max="1" width="37.85546875" customWidth="1"/>
    <col min="2" max="2" width="52.140625" customWidth="1"/>
    <col min="3" max="6" width="17" customWidth="1"/>
    <col min="7" max="7" width="14.140625" customWidth="1"/>
    <col min="8" max="8" width="16.85546875" customWidth="1"/>
  </cols>
  <sheetData>
    <row r="1" spans="1:6" s="37" customFormat="1" ht="87.95" customHeight="1" x14ac:dyDescent="0.25"/>
    <row r="3" spans="1:6" ht="59.1" customHeight="1" x14ac:dyDescent="0.25">
      <c r="A3" s="25"/>
      <c r="B3" s="25" t="s">
        <v>103</v>
      </c>
      <c r="C3" s="68" t="s">
        <v>116</v>
      </c>
      <c r="D3" s="68"/>
      <c r="E3" s="68"/>
      <c r="F3" s="68"/>
    </row>
    <row r="4" spans="1:6" ht="23.1" customHeight="1" x14ac:dyDescent="0.25">
      <c r="A4" s="26" t="s">
        <v>104</v>
      </c>
      <c r="B4" s="82" t="s">
        <v>168</v>
      </c>
      <c r="C4" s="53">
        <v>2022</v>
      </c>
      <c r="D4" s="53"/>
      <c r="E4" s="53">
        <v>2023</v>
      </c>
      <c r="F4" s="53"/>
    </row>
    <row r="5" spans="1:6" ht="48" customHeight="1" x14ac:dyDescent="0.25">
      <c r="A5" s="27">
        <v>2</v>
      </c>
      <c r="B5" s="82"/>
      <c r="C5" s="72">
        <f>(C96/E96)</f>
        <v>9.006534644027922E-2</v>
      </c>
      <c r="D5" s="72"/>
      <c r="E5" s="72">
        <f>(D96/F96)</f>
        <v>0.23287680083817347</v>
      </c>
      <c r="F5" s="72"/>
    </row>
    <row r="6" spans="1:6" ht="72" customHeight="1" x14ac:dyDescent="0.25">
      <c r="A6" s="42" t="s">
        <v>129</v>
      </c>
      <c r="B6" s="45" t="s">
        <v>130</v>
      </c>
      <c r="C6" s="72"/>
      <c r="D6" s="72"/>
      <c r="E6" s="72"/>
      <c r="F6" s="72"/>
    </row>
    <row r="7" spans="1:6" ht="33" customHeight="1" x14ac:dyDescent="0.25">
      <c r="A7" s="43" t="s">
        <v>127</v>
      </c>
      <c r="B7" s="54" t="s">
        <v>81</v>
      </c>
      <c r="C7" s="54"/>
      <c r="D7" s="54"/>
      <c r="E7" s="54"/>
      <c r="F7" s="54"/>
    </row>
    <row r="8" spans="1:6" ht="42" customHeight="1" x14ac:dyDescent="0.25">
      <c r="A8" s="43" t="s">
        <v>128</v>
      </c>
      <c r="B8" s="54" t="s">
        <v>82</v>
      </c>
      <c r="C8" s="54"/>
      <c r="D8" s="54"/>
      <c r="E8" s="54"/>
      <c r="F8" s="54"/>
    </row>
    <row r="9" spans="1:6" ht="30" customHeight="1" x14ac:dyDescent="0.25">
      <c r="A9" s="64" t="s">
        <v>110</v>
      </c>
      <c r="B9" s="65"/>
      <c r="C9" s="65"/>
      <c r="D9" s="65"/>
      <c r="E9" s="65"/>
      <c r="F9" s="65"/>
    </row>
    <row r="10" spans="1:6" x14ac:dyDescent="0.25">
      <c r="A10" s="55" t="s">
        <v>120</v>
      </c>
      <c r="B10" s="62" t="s">
        <v>131</v>
      </c>
      <c r="C10" s="55" t="s">
        <v>123</v>
      </c>
      <c r="D10" s="55"/>
      <c r="E10" s="63"/>
      <c r="F10" s="63"/>
    </row>
    <row r="11" spans="1:6" x14ac:dyDescent="0.25">
      <c r="A11" s="55"/>
      <c r="B11" s="62"/>
      <c r="C11" s="55"/>
      <c r="D11" s="55"/>
      <c r="E11" s="63"/>
      <c r="F11" s="63"/>
    </row>
    <row r="12" spans="1:6" ht="24" customHeight="1" x14ac:dyDescent="0.25">
      <c r="A12" s="41" t="s">
        <v>121</v>
      </c>
      <c r="B12" s="36" t="s">
        <v>112</v>
      </c>
      <c r="C12" s="55"/>
      <c r="D12" s="55"/>
      <c r="E12" s="63"/>
      <c r="F12" s="63"/>
    </row>
    <row r="13" spans="1:6" x14ac:dyDescent="0.25">
      <c r="A13" s="55" t="s">
        <v>122</v>
      </c>
      <c r="B13" s="62" t="s">
        <v>132</v>
      </c>
      <c r="C13" s="55" t="s">
        <v>124</v>
      </c>
      <c r="D13" s="55"/>
      <c r="E13" s="56" t="s">
        <v>114</v>
      </c>
      <c r="F13" s="56"/>
    </row>
    <row r="14" spans="1:6" x14ac:dyDescent="0.25">
      <c r="A14" s="55"/>
      <c r="B14" s="62"/>
      <c r="C14" s="55"/>
      <c r="D14" s="55"/>
      <c r="E14" s="56"/>
      <c r="F14" s="56"/>
    </row>
    <row r="15" spans="1:6" x14ac:dyDescent="0.25">
      <c r="A15" s="55"/>
      <c r="B15" s="62"/>
      <c r="C15" s="55" t="s">
        <v>115</v>
      </c>
      <c r="D15" s="55"/>
      <c r="E15" s="56" t="s">
        <v>117</v>
      </c>
      <c r="F15" s="56"/>
    </row>
    <row r="16" spans="1:6" x14ac:dyDescent="0.25">
      <c r="A16" s="55"/>
      <c r="B16" s="62"/>
      <c r="C16" s="55"/>
      <c r="D16" s="55"/>
      <c r="E16" s="56"/>
      <c r="F16" s="56"/>
    </row>
    <row r="17" spans="1:6" ht="24" customHeight="1" x14ac:dyDescent="0.3">
      <c r="A17" s="38" t="s">
        <v>119</v>
      </c>
    </row>
    <row r="18" spans="1:6" s="44" customFormat="1" ht="68.099999999999994" customHeight="1" x14ac:dyDescent="0.25"/>
    <row r="19" spans="1:6" ht="101.1" customHeight="1" x14ac:dyDescent="0.3">
      <c r="A19" s="58"/>
      <c r="B19" s="58"/>
      <c r="C19" s="66" t="s">
        <v>133</v>
      </c>
      <c r="D19" s="67"/>
      <c r="E19" s="66" t="s">
        <v>134</v>
      </c>
      <c r="F19" s="70"/>
    </row>
    <row r="20" spans="1:6" ht="16.5" thickBot="1" x14ac:dyDescent="0.35">
      <c r="A20" s="59" t="s">
        <v>76</v>
      </c>
      <c r="B20" s="60"/>
      <c r="C20" s="35">
        <v>2022</v>
      </c>
      <c r="D20" s="35">
        <v>2023</v>
      </c>
      <c r="E20" s="35">
        <v>2022</v>
      </c>
      <c r="F20" s="35">
        <v>2023</v>
      </c>
    </row>
    <row r="21" spans="1:6" ht="16.5" thickTop="1" x14ac:dyDescent="0.3">
      <c r="A21" s="57" t="s">
        <v>2</v>
      </c>
      <c r="B21" s="57"/>
      <c r="C21" s="5">
        <v>32</v>
      </c>
      <c r="D21" s="5">
        <v>31</v>
      </c>
      <c r="E21" s="5">
        <v>480</v>
      </c>
      <c r="F21" s="5">
        <v>293</v>
      </c>
    </row>
    <row r="22" spans="1:6" ht="15.75" x14ac:dyDescent="0.3">
      <c r="A22" s="52" t="s">
        <v>28</v>
      </c>
      <c r="B22" s="52"/>
      <c r="C22" s="6">
        <v>10</v>
      </c>
      <c r="D22" s="6">
        <v>17</v>
      </c>
      <c r="E22" s="6">
        <v>64</v>
      </c>
      <c r="F22" s="6">
        <v>35</v>
      </c>
    </row>
    <row r="23" spans="1:6" ht="15.75" x14ac:dyDescent="0.3">
      <c r="A23" s="52" t="s">
        <v>3</v>
      </c>
      <c r="B23" s="52"/>
      <c r="C23" s="7">
        <v>1</v>
      </c>
      <c r="D23" s="7">
        <v>0</v>
      </c>
      <c r="E23" s="7">
        <v>62</v>
      </c>
      <c r="F23" s="7">
        <v>40</v>
      </c>
    </row>
    <row r="24" spans="1:6" ht="15.75" x14ac:dyDescent="0.3">
      <c r="A24" s="52" t="s">
        <v>4</v>
      </c>
      <c r="B24" s="52"/>
      <c r="C24" s="6">
        <v>10</v>
      </c>
      <c r="D24" s="6">
        <v>0</v>
      </c>
      <c r="E24" s="6">
        <v>20</v>
      </c>
      <c r="F24" s="6">
        <v>14</v>
      </c>
    </row>
    <row r="25" spans="1:6" ht="15.75" x14ac:dyDescent="0.3">
      <c r="A25" s="52" t="s">
        <v>5</v>
      </c>
      <c r="B25" s="52"/>
      <c r="C25" s="7">
        <v>0</v>
      </c>
      <c r="D25" s="7">
        <v>0</v>
      </c>
      <c r="E25" s="7">
        <v>22</v>
      </c>
      <c r="F25" s="7">
        <v>88</v>
      </c>
    </row>
    <row r="26" spans="1:6" ht="15.75" x14ac:dyDescent="0.3">
      <c r="A26" s="52" t="s">
        <v>6</v>
      </c>
      <c r="B26" s="52"/>
      <c r="C26" s="6">
        <v>0</v>
      </c>
      <c r="D26" s="6">
        <v>0</v>
      </c>
      <c r="E26" s="6">
        <v>0</v>
      </c>
      <c r="F26" s="6">
        <v>0</v>
      </c>
    </row>
    <row r="27" spans="1:6" ht="15.75" x14ac:dyDescent="0.3">
      <c r="A27" s="52" t="s">
        <v>7</v>
      </c>
      <c r="B27" s="52"/>
      <c r="C27" s="7">
        <v>1</v>
      </c>
      <c r="D27" s="7">
        <v>3</v>
      </c>
      <c r="E27" s="7">
        <v>105</v>
      </c>
      <c r="F27" s="7">
        <v>1</v>
      </c>
    </row>
    <row r="28" spans="1:6" ht="15.75" x14ac:dyDescent="0.3">
      <c r="A28" s="52" t="s">
        <v>8</v>
      </c>
      <c r="B28" s="52"/>
      <c r="C28" s="6">
        <v>4</v>
      </c>
      <c r="D28" s="6">
        <v>0</v>
      </c>
      <c r="E28" s="6">
        <v>59</v>
      </c>
      <c r="F28" s="6">
        <v>44</v>
      </c>
    </row>
    <row r="29" spans="1:6" ht="15.75" x14ac:dyDescent="0.3">
      <c r="A29" s="52" t="s">
        <v>9</v>
      </c>
      <c r="B29" s="52"/>
      <c r="C29" s="7">
        <v>1</v>
      </c>
      <c r="D29" s="7">
        <v>0</v>
      </c>
      <c r="E29" s="7">
        <v>2</v>
      </c>
      <c r="F29" s="7">
        <v>0</v>
      </c>
    </row>
    <row r="30" spans="1:6" ht="15.75" x14ac:dyDescent="0.3">
      <c r="A30" s="52" t="s">
        <v>10</v>
      </c>
      <c r="B30" s="52"/>
      <c r="C30" s="6">
        <v>4</v>
      </c>
      <c r="D30" s="6">
        <v>11</v>
      </c>
      <c r="E30" s="6">
        <v>0</v>
      </c>
      <c r="F30" s="6">
        <v>38</v>
      </c>
    </row>
    <row r="31" spans="1:6" ht="15.75" x14ac:dyDescent="0.3">
      <c r="A31" s="52" t="s">
        <v>11</v>
      </c>
      <c r="B31" s="52"/>
      <c r="C31" s="7">
        <v>1</v>
      </c>
      <c r="D31" s="7">
        <v>0</v>
      </c>
      <c r="E31" s="7">
        <v>141</v>
      </c>
      <c r="F31" s="7">
        <v>33</v>
      </c>
    </row>
    <row r="32" spans="1:6" ht="15.75" x14ac:dyDescent="0.3">
      <c r="A32" s="52" t="s">
        <v>12</v>
      </c>
      <c r="B32" s="52"/>
      <c r="C32" s="6">
        <v>0</v>
      </c>
      <c r="D32" s="6">
        <v>0</v>
      </c>
      <c r="E32" s="6">
        <v>5</v>
      </c>
      <c r="F32" s="6">
        <v>0</v>
      </c>
    </row>
    <row r="33" spans="1:6" ht="15.75" x14ac:dyDescent="0.3">
      <c r="A33" s="57" t="s">
        <v>19</v>
      </c>
      <c r="B33" s="57"/>
      <c r="C33" s="5">
        <v>59</v>
      </c>
      <c r="D33" s="5">
        <v>211</v>
      </c>
      <c r="E33" s="5">
        <v>324</v>
      </c>
      <c r="F33" s="5">
        <v>61</v>
      </c>
    </row>
    <row r="34" spans="1:6" ht="15.75" x14ac:dyDescent="0.3">
      <c r="A34" s="52" t="s">
        <v>20</v>
      </c>
      <c r="B34" s="52"/>
      <c r="C34" s="6">
        <v>0</v>
      </c>
      <c r="D34" s="6">
        <v>0</v>
      </c>
      <c r="E34" s="6">
        <v>0</v>
      </c>
      <c r="F34" s="6">
        <v>1</v>
      </c>
    </row>
    <row r="35" spans="1:6" ht="15.75" x14ac:dyDescent="0.3">
      <c r="A35" s="52" t="s">
        <v>21</v>
      </c>
      <c r="B35" s="52"/>
      <c r="C35" s="7">
        <v>56</v>
      </c>
      <c r="D35" s="7">
        <v>191</v>
      </c>
      <c r="E35" s="7">
        <v>209</v>
      </c>
      <c r="F35" s="7">
        <v>51</v>
      </c>
    </row>
    <row r="36" spans="1:6" ht="15.75" x14ac:dyDescent="0.3">
      <c r="A36" s="52" t="s">
        <v>22</v>
      </c>
      <c r="B36" s="52"/>
      <c r="C36" s="6">
        <v>0</v>
      </c>
      <c r="D36" s="6">
        <v>0</v>
      </c>
      <c r="E36" s="6">
        <v>0</v>
      </c>
      <c r="F36" s="6">
        <v>0</v>
      </c>
    </row>
    <row r="37" spans="1:6" ht="15.75" x14ac:dyDescent="0.3">
      <c r="A37" s="52" t="s">
        <v>23</v>
      </c>
      <c r="B37" s="52"/>
      <c r="C37" s="7">
        <v>1</v>
      </c>
      <c r="D37" s="7">
        <v>0</v>
      </c>
      <c r="E37" s="7">
        <v>1</v>
      </c>
      <c r="F37" s="7">
        <v>1</v>
      </c>
    </row>
    <row r="38" spans="1:6" ht="15.75" x14ac:dyDescent="0.3">
      <c r="A38" s="52" t="s">
        <v>24</v>
      </c>
      <c r="B38" s="52"/>
      <c r="C38" s="6">
        <v>1</v>
      </c>
      <c r="D38" s="6">
        <v>20</v>
      </c>
      <c r="E38" s="6">
        <v>0</v>
      </c>
      <c r="F38" s="6">
        <v>8</v>
      </c>
    </row>
    <row r="39" spans="1:6" ht="15.75" x14ac:dyDescent="0.3">
      <c r="A39" s="52" t="s">
        <v>25</v>
      </c>
      <c r="B39" s="52"/>
      <c r="C39" s="7">
        <v>1</v>
      </c>
      <c r="D39" s="7">
        <v>0</v>
      </c>
      <c r="E39" s="7">
        <v>114</v>
      </c>
      <c r="F39" s="7">
        <v>0</v>
      </c>
    </row>
    <row r="40" spans="1:6" ht="15.75" x14ac:dyDescent="0.3">
      <c r="A40" s="57" t="s">
        <v>0</v>
      </c>
      <c r="B40" s="57"/>
      <c r="C40" s="5">
        <v>85.000020000000006</v>
      </c>
      <c r="D40" s="5">
        <v>104.00009</v>
      </c>
      <c r="E40" s="5">
        <v>2001.0000599999998</v>
      </c>
      <c r="F40" s="5">
        <v>1229.00017</v>
      </c>
    </row>
    <row r="41" spans="1:6" ht="15.75" x14ac:dyDescent="0.3">
      <c r="A41" s="52" t="s">
        <v>39</v>
      </c>
      <c r="B41" s="52"/>
      <c r="C41" s="7">
        <v>2</v>
      </c>
      <c r="D41" s="13">
        <v>2.0000000000000002E-5</v>
      </c>
      <c r="E41" s="7">
        <v>6</v>
      </c>
      <c r="F41" s="13">
        <v>2.0000000000000002E-5</v>
      </c>
    </row>
    <row r="42" spans="1:6" ht="15.75" x14ac:dyDescent="0.3">
      <c r="A42" s="52" t="s">
        <v>40</v>
      </c>
      <c r="B42" s="52"/>
      <c r="C42" s="6">
        <v>4</v>
      </c>
      <c r="D42" s="39">
        <v>2.0000000000000002E-5</v>
      </c>
      <c r="E42" s="6">
        <v>248</v>
      </c>
      <c r="F42" s="6">
        <v>30</v>
      </c>
    </row>
    <row r="43" spans="1:6" ht="15.75" x14ac:dyDescent="0.3">
      <c r="A43" s="52" t="s">
        <v>41</v>
      </c>
      <c r="B43" s="52"/>
      <c r="C43" s="7">
        <v>0</v>
      </c>
      <c r="D43" s="7">
        <v>0</v>
      </c>
      <c r="E43" s="7">
        <v>3</v>
      </c>
      <c r="F43" s="7">
        <v>1</v>
      </c>
    </row>
    <row r="44" spans="1:6" ht="15.75" x14ac:dyDescent="0.3">
      <c r="A44" s="52" t="s">
        <v>42</v>
      </c>
      <c r="B44" s="52"/>
      <c r="C44" s="6">
        <v>4</v>
      </c>
      <c r="D44" s="6">
        <v>0</v>
      </c>
      <c r="E44" s="6">
        <v>4</v>
      </c>
      <c r="F44" s="6">
        <v>3</v>
      </c>
    </row>
    <row r="45" spans="1:6" ht="15.75" x14ac:dyDescent="0.3">
      <c r="A45" s="52" t="s">
        <v>43</v>
      </c>
      <c r="B45" s="52"/>
      <c r="C45" s="7">
        <v>0</v>
      </c>
      <c r="D45" s="7">
        <v>0</v>
      </c>
      <c r="E45" s="7">
        <v>21</v>
      </c>
      <c r="F45" s="7">
        <v>10</v>
      </c>
    </row>
    <row r="46" spans="1:6" ht="15.75" x14ac:dyDescent="0.3">
      <c r="A46" s="52" t="s">
        <v>44</v>
      </c>
      <c r="B46" s="52"/>
      <c r="C46" s="6">
        <v>0</v>
      </c>
      <c r="D46" s="6">
        <v>1</v>
      </c>
      <c r="E46" s="6">
        <v>6</v>
      </c>
      <c r="F46" s="6">
        <v>14</v>
      </c>
    </row>
    <row r="47" spans="1:6" ht="15.75" x14ac:dyDescent="0.3">
      <c r="A47" s="52" t="s">
        <v>45</v>
      </c>
      <c r="B47" s="52"/>
      <c r="C47" s="7">
        <v>5</v>
      </c>
      <c r="D47" s="7">
        <v>2</v>
      </c>
      <c r="E47" s="7">
        <v>9</v>
      </c>
      <c r="F47" s="7">
        <v>28</v>
      </c>
    </row>
    <row r="48" spans="1:6" ht="15.75" x14ac:dyDescent="0.3">
      <c r="A48" s="52" t="s">
        <v>46</v>
      </c>
      <c r="B48" s="52"/>
      <c r="C48" s="6">
        <v>1</v>
      </c>
      <c r="D48" s="6">
        <v>0</v>
      </c>
      <c r="E48" s="6">
        <v>6</v>
      </c>
      <c r="F48" s="6">
        <v>0</v>
      </c>
    </row>
    <row r="49" spans="1:6" ht="15.75" x14ac:dyDescent="0.3">
      <c r="A49" s="52" t="s">
        <v>47</v>
      </c>
      <c r="B49" s="52"/>
      <c r="C49" s="7">
        <v>0</v>
      </c>
      <c r="D49" s="7">
        <v>3</v>
      </c>
      <c r="E49" s="7">
        <v>0</v>
      </c>
      <c r="F49" s="7">
        <v>22</v>
      </c>
    </row>
    <row r="50" spans="1:6" ht="15.75" x14ac:dyDescent="0.3">
      <c r="A50" s="52" t="s">
        <v>48</v>
      </c>
      <c r="B50" s="52"/>
      <c r="C50" s="6">
        <v>2</v>
      </c>
      <c r="D50" s="6">
        <v>7</v>
      </c>
      <c r="E50" s="6">
        <v>17</v>
      </c>
      <c r="F50" s="6">
        <v>119</v>
      </c>
    </row>
    <row r="51" spans="1:6" ht="15.75" x14ac:dyDescent="0.3">
      <c r="A51" s="52" t="s">
        <v>49</v>
      </c>
      <c r="B51" s="52"/>
      <c r="C51" s="7">
        <v>0</v>
      </c>
      <c r="D51" s="7">
        <v>3</v>
      </c>
      <c r="E51" s="7">
        <v>106</v>
      </c>
      <c r="F51" s="7">
        <v>31</v>
      </c>
    </row>
    <row r="52" spans="1:6" ht="15.75" x14ac:dyDescent="0.3">
      <c r="A52" s="52" t="s">
        <v>50</v>
      </c>
      <c r="B52" s="52"/>
      <c r="C52" s="6">
        <v>15</v>
      </c>
      <c r="D52" s="6">
        <v>14</v>
      </c>
      <c r="E52" s="6">
        <v>668</v>
      </c>
      <c r="F52" s="6">
        <v>304</v>
      </c>
    </row>
    <row r="53" spans="1:6" ht="15.75" x14ac:dyDescent="0.3">
      <c r="A53" s="52" t="s">
        <v>51</v>
      </c>
      <c r="B53" s="52"/>
      <c r="C53" s="7">
        <v>3</v>
      </c>
      <c r="D53" s="13">
        <v>2.0000000000000002E-5</v>
      </c>
      <c r="E53" s="7">
        <v>15</v>
      </c>
      <c r="F53" s="7">
        <v>99</v>
      </c>
    </row>
    <row r="54" spans="1:6" ht="15.75" x14ac:dyDescent="0.3">
      <c r="A54" s="52" t="s">
        <v>52</v>
      </c>
      <c r="B54" s="52"/>
      <c r="C54" s="6">
        <v>1</v>
      </c>
      <c r="D54" s="39">
        <v>1.0000000000000001E-5</v>
      </c>
      <c r="E54" s="6">
        <v>58</v>
      </c>
      <c r="F54" s="39">
        <v>1.0000000000000001E-5</v>
      </c>
    </row>
    <row r="55" spans="1:6" ht="15.75" x14ac:dyDescent="0.3">
      <c r="A55" s="52" t="s">
        <v>53</v>
      </c>
      <c r="B55" s="52"/>
      <c r="C55" s="7">
        <v>4</v>
      </c>
      <c r="D55" s="7">
        <v>16</v>
      </c>
      <c r="E55" s="7">
        <v>176</v>
      </c>
      <c r="F55" s="7">
        <v>218</v>
      </c>
    </row>
    <row r="56" spans="1:6" ht="15.75" x14ac:dyDescent="0.3">
      <c r="A56" s="52" t="s">
        <v>54</v>
      </c>
      <c r="B56" s="52"/>
      <c r="C56" s="6">
        <v>0</v>
      </c>
      <c r="D56" s="6">
        <v>0</v>
      </c>
      <c r="E56" s="6">
        <v>24</v>
      </c>
      <c r="F56" s="6">
        <v>1</v>
      </c>
    </row>
    <row r="57" spans="1:6" ht="15.75" x14ac:dyDescent="0.3">
      <c r="A57" s="52" t="s">
        <v>55</v>
      </c>
      <c r="B57" s="52"/>
      <c r="C57" s="7">
        <v>1</v>
      </c>
      <c r="D57" s="7">
        <v>0</v>
      </c>
      <c r="E57" s="7">
        <v>21</v>
      </c>
      <c r="F57" s="7">
        <v>105</v>
      </c>
    </row>
    <row r="58" spans="1:6" ht="15.75" x14ac:dyDescent="0.3">
      <c r="A58" s="52" t="s">
        <v>56</v>
      </c>
      <c r="B58" s="52"/>
      <c r="C58" s="6">
        <v>7</v>
      </c>
      <c r="D58" s="6">
        <v>4</v>
      </c>
      <c r="E58" s="6">
        <v>9</v>
      </c>
      <c r="F58" s="6">
        <v>29</v>
      </c>
    </row>
    <row r="59" spans="1:6" ht="15.75" x14ac:dyDescent="0.3">
      <c r="A59" s="52" t="s">
        <v>57</v>
      </c>
      <c r="B59" s="52"/>
      <c r="C59" s="7">
        <v>0</v>
      </c>
      <c r="D59" s="7">
        <v>0</v>
      </c>
      <c r="E59" s="7">
        <v>0</v>
      </c>
      <c r="F59" s="7">
        <v>0</v>
      </c>
    </row>
    <row r="60" spans="1:6" ht="15.75" x14ac:dyDescent="0.3">
      <c r="A60" s="52" t="s">
        <v>58</v>
      </c>
      <c r="B60" s="52"/>
      <c r="C60" s="6">
        <v>0</v>
      </c>
      <c r="D60" s="6">
        <v>0</v>
      </c>
      <c r="E60" s="6">
        <v>28</v>
      </c>
      <c r="F60" s="6">
        <v>14</v>
      </c>
    </row>
    <row r="61" spans="1:6" ht="15.75" x14ac:dyDescent="0.3">
      <c r="A61" s="52" t="s">
        <v>59</v>
      </c>
      <c r="B61" s="52"/>
      <c r="C61" s="7">
        <v>17</v>
      </c>
      <c r="D61" s="7">
        <v>0</v>
      </c>
      <c r="E61" s="7">
        <v>17</v>
      </c>
      <c r="F61" s="7">
        <v>17</v>
      </c>
    </row>
    <row r="62" spans="1:6" ht="15.75" x14ac:dyDescent="0.3">
      <c r="A62" s="52" t="s">
        <v>60</v>
      </c>
      <c r="B62" s="52"/>
      <c r="C62" s="6">
        <v>0</v>
      </c>
      <c r="D62" s="6">
        <v>0</v>
      </c>
      <c r="E62" s="6">
        <v>36</v>
      </c>
      <c r="F62" s="6">
        <v>34</v>
      </c>
    </row>
    <row r="63" spans="1:6" ht="15.75" x14ac:dyDescent="0.3">
      <c r="A63" s="52" t="s">
        <v>1</v>
      </c>
      <c r="B63" s="52"/>
      <c r="C63" s="7">
        <v>0</v>
      </c>
      <c r="D63" s="7">
        <v>0</v>
      </c>
      <c r="E63" s="7">
        <v>0</v>
      </c>
      <c r="F63" s="7">
        <v>0</v>
      </c>
    </row>
    <row r="64" spans="1:6" ht="15.75" x14ac:dyDescent="0.3">
      <c r="A64" s="52" t="s">
        <v>61</v>
      </c>
      <c r="B64" s="52"/>
      <c r="C64" s="6">
        <v>7</v>
      </c>
      <c r="D64" s="6">
        <v>3</v>
      </c>
      <c r="E64" s="6">
        <v>29</v>
      </c>
      <c r="F64" s="6">
        <v>61</v>
      </c>
    </row>
    <row r="65" spans="1:6" ht="15.75" x14ac:dyDescent="0.3">
      <c r="A65" s="52" t="s">
        <v>62</v>
      </c>
      <c r="B65" s="52"/>
      <c r="C65" s="7">
        <v>2</v>
      </c>
      <c r="D65" s="7">
        <v>4</v>
      </c>
      <c r="E65" s="7">
        <v>142</v>
      </c>
      <c r="F65" s="7">
        <v>4</v>
      </c>
    </row>
    <row r="66" spans="1:6" ht="15.75" x14ac:dyDescent="0.3">
      <c r="A66" s="52" t="s">
        <v>63</v>
      </c>
      <c r="B66" s="52"/>
      <c r="C66" s="6">
        <v>1</v>
      </c>
      <c r="D66" s="6">
        <v>44</v>
      </c>
      <c r="E66" s="6">
        <v>183</v>
      </c>
      <c r="F66" s="6">
        <v>44</v>
      </c>
    </row>
    <row r="67" spans="1:6" ht="15.75" x14ac:dyDescent="0.3">
      <c r="A67" s="52" t="s">
        <v>64</v>
      </c>
      <c r="B67" s="52"/>
      <c r="C67" s="7">
        <v>0</v>
      </c>
      <c r="D67" s="13">
        <v>1.0000000000000001E-5</v>
      </c>
      <c r="E67" s="7">
        <v>16</v>
      </c>
      <c r="F67" s="13">
        <v>1.0000000000000001E-5</v>
      </c>
    </row>
    <row r="68" spans="1:6" ht="15.75" x14ac:dyDescent="0.3">
      <c r="A68" s="52" t="s">
        <v>65</v>
      </c>
      <c r="B68" s="52"/>
      <c r="C68" s="6">
        <v>0</v>
      </c>
      <c r="D68" s="6">
        <v>1</v>
      </c>
      <c r="E68" s="6">
        <v>120</v>
      </c>
      <c r="F68" s="6">
        <v>6</v>
      </c>
    </row>
    <row r="69" spans="1:6" ht="15.75" x14ac:dyDescent="0.3">
      <c r="A69" s="52" t="s">
        <v>66</v>
      </c>
      <c r="B69" s="52"/>
      <c r="C69" s="13">
        <v>2.0000000000000002E-5</v>
      </c>
      <c r="D69" s="7">
        <v>0</v>
      </c>
      <c r="E69" s="13">
        <v>2.0000000000000002E-5</v>
      </c>
      <c r="F69" s="7">
        <v>0</v>
      </c>
    </row>
    <row r="70" spans="1:6" ht="15.75" x14ac:dyDescent="0.3">
      <c r="A70" s="52" t="s">
        <v>67</v>
      </c>
      <c r="B70" s="52"/>
      <c r="C70" s="6">
        <v>0</v>
      </c>
      <c r="D70" s="6">
        <v>0</v>
      </c>
      <c r="E70" s="6">
        <v>0</v>
      </c>
      <c r="F70" s="6">
        <v>0</v>
      </c>
    </row>
    <row r="71" spans="1:6" ht="15.75" x14ac:dyDescent="0.3">
      <c r="A71" s="52" t="s">
        <v>69</v>
      </c>
      <c r="B71" s="52"/>
      <c r="C71" s="7">
        <v>9</v>
      </c>
      <c r="D71" s="7">
        <v>2</v>
      </c>
      <c r="E71" s="7">
        <v>21</v>
      </c>
      <c r="F71" s="7">
        <v>9</v>
      </c>
    </row>
    <row r="72" spans="1:6" ht="15.75" x14ac:dyDescent="0.3">
      <c r="A72" s="52" t="s">
        <v>70</v>
      </c>
      <c r="B72" s="52"/>
      <c r="C72" s="6">
        <v>0</v>
      </c>
      <c r="D72" s="6">
        <v>0</v>
      </c>
      <c r="E72" s="6">
        <v>12</v>
      </c>
      <c r="F72" s="6">
        <v>13</v>
      </c>
    </row>
    <row r="73" spans="1:6" ht="15.75" x14ac:dyDescent="0.3">
      <c r="A73" s="52" t="s">
        <v>71</v>
      </c>
      <c r="B73" s="52"/>
      <c r="C73" s="7"/>
      <c r="D73" s="7">
        <v>0</v>
      </c>
      <c r="E73" s="7">
        <v>0</v>
      </c>
      <c r="F73" s="7">
        <v>0</v>
      </c>
    </row>
    <row r="74" spans="1:6" ht="15.75" x14ac:dyDescent="0.3">
      <c r="A74" s="52" t="s">
        <v>72</v>
      </c>
      <c r="B74" s="52"/>
      <c r="C74" s="6"/>
      <c r="D74" s="6">
        <v>0</v>
      </c>
      <c r="E74" s="6">
        <v>0</v>
      </c>
      <c r="F74" s="6">
        <v>1</v>
      </c>
    </row>
    <row r="75" spans="1:6" ht="15.75" x14ac:dyDescent="0.3">
      <c r="A75" s="52" t="s">
        <v>73</v>
      </c>
      <c r="B75" s="52"/>
      <c r="C75" s="7"/>
      <c r="D75" s="13">
        <v>1.0000000000000001E-5</v>
      </c>
      <c r="E75" s="7">
        <v>0</v>
      </c>
      <c r="F75" s="13">
        <v>1.0000000000000001E-5</v>
      </c>
    </row>
    <row r="76" spans="1:6" ht="15.75" x14ac:dyDescent="0.3">
      <c r="A76" s="52" t="s">
        <v>74</v>
      </c>
      <c r="B76" s="52"/>
      <c r="C76" s="6"/>
      <c r="D76" s="6">
        <v>0</v>
      </c>
      <c r="E76" s="6">
        <v>0</v>
      </c>
      <c r="F76" s="6">
        <v>7</v>
      </c>
    </row>
    <row r="77" spans="1:6" ht="15.75" x14ac:dyDescent="0.3">
      <c r="A77" s="52" t="s">
        <v>75</v>
      </c>
      <c r="B77" s="52"/>
      <c r="C77" s="7"/>
      <c r="D77" s="7">
        <v>0</v>
      </c>
      <c r="E77" s="7">
        <v>0</v>
      </c>
      <c r="F77" s="7">
        <v>5</v>
      </c>
    </row>
    <row r="78" spans="1:6" ht="15.75" x14ac:dyDescent="0.3">
      <c r="A78" s="57" t="s">
        <v>15</v>
      </c>
      <c r="B78" s="57"/>
      <c r="C78" s="40">
        <v>1.0000000000000001E-5</v>
      </c>
      <c r="D78" s="5">
        <v>0</v>
      </c>
      <c r="E78" s="40">
        <v>1.0000000000000001E-5</v>
      </c>
      <c r="F78" s="5">
        <v>84</v>
      </c>
    </row>
    <row r="79" spans="1:6" ht="15.75" x14ac:dyDescent="0.3">
      <c r="A79" s="52" t="s">
        <v>16</v>
      </c>
      <c r="B79" s="52"/>
      <c r="C79" s="13">
        <v>1.0000000000000001E-5</v>
      </c>
      <c r="D79" s="7">
        <v>0</v>
      </c>
      <c r="E79" s="13">
        <v>1.0000000000000001E-5</v>
      </c>
      <c r="F79" s="7">
        <v>84</v>
      </c>
    </row>
    <row r="80" spans="1:6" ht="15.75" x14ac:dyDescent="0.3">
      <c r="A80" s="57" t="s">
        <v>26</v>
      </c>
      <c r="B80" s="57"/>
      <c r="C80" s="5">
        <v>84</v>
      </c>
      <c r="D80" s="5">
        <v>62</v>
      </c>
      <c r="E80" s="5">
        <v>80</v>
      </c>
      <c r="F80" s="5">
        <v>75</v>
      </c>
    </row>
    <row r="81" spans="1:6" ht="15.75" x14ac:dyDescent="0.3">
      <c r="A81" s="52" t="s">
        <v>27</v>
      </c>
      <c r="B81" s="52"/>
      <c r="C81" s="7">
        <v>84</v>
      </c>
      <c r="D81" s="7">
        <v>62</v>
      </c>
      <c r="E81" s="7">
        <v>80</v>
      </c>
      <c r="F81" s="7">
        <v>75</v>
      </c>
    </row>
    <row r="82" spans="1:6" ht="15.75" x14ac:dyDescent="0.3">
      <c r="A82" s="57" t="s">
        <v>17</v>
      </c>
      <c r="B82" s="57"/>
      <c r="C82" s="5">
        <v>2</v>
      </c>
      <c r="D82" s="40">
        <v>2.0000000000000002E-5</v>
      </c>
      <c r="E82" s="5">
        <v>4</v>
      </c>
      <c r="F82" s="40">
        <v>2.0000000000000002E-5</v>
      </c>
    </row>
    <row r="83" spans="1:6" ht="15.75" x14ac:dyDescent="0.3">
      <c r="A83" s="52" t="s">
        <v>18</v>
      </c>
      <c r="B83" s="52"/>
      <c r="C83" s="7">
        <v>2</v>
      </c>
      <c r="D83" s="13">
        <v>2.0000000000000002E-5</v>
      </c>
      <c r="E83" s="7">
        <v>4</v>
      </c>
      <c r="F83" s="13">
        <v>2.0000000000000002E-5</v>
      </c>
    </row>
    <row r="84" spans="1:6" ht="15.75" x14ac:dyDescent="0.3">
      <c r="A84" s="57" t="s">
        <v>13</v>
      </c>
      <c r="B84" s="57"/>
      <c r="C84" s="5">
        <v>7.0000000000000007E-5</v>
      </c>
      <c r="D84" s="5">
        <v>8.0000000000000007E-5</v>
      </c>
      <c r="E84" s="5">
        <v>20.00019</v>
      </c>
      <c r="F84" s="5">
        <v>10.00024</v>
      </c>
    </row>
    <row r="85" spans="1:6" ht="15.75" x14ac:dyDescent="0.3">
      <c r="A85" s="52" t="s">
        <v>29</v>
      </c>
      <c r="B85" s="52"/>
      <c r="C85" s="13">
        <v>2.0000000000000002E-5</v>
      </c>
      <c r="D85" s="13">
        <v>2.0000000000000002E-5</v>
      </c>
      <c r="E85" s="13">
        <v>2.0000000000000002E-5</v>
      </c>
      <c r="F85" s="13">
        <v>2.0000000000000002E-5</v>
      </c>
    </row>
    <row r="86" spans="1:6" ht="15.75" x14ac:dyDescent="0.3">
      <c r="A86" s="52" t="s">
        <v>30</v>
      </c>
      <c r="B86" s="52"/>
      <c r="C86" s="6">
        <v>0</v>
      </c>
      <c r="D86" s="39">
        <v>2.0000000000000002E-5</v>
      </c>
      <c r="E86" s="6">
        <v>0</v>
      </c>
      <c r="F86" s="39">
        <v>2.0000000000000002E-5</v>
      </c>
    </row>
    <row r="87" spans="1:6" ht="15.75" x14ac:dyDescent="0.3">
      <c r="A87" s="52" t="s">
        <v>31</v>
      </c>
      <c r="B87" s="52"/>
      <c r="C87" s="7">
        <v>0</v>
      </c>
      <c r="D87" s="7">
        <v>0</v>
      </c>
      <c r="E87" s="7">
        <v>0</v>
      </c>
      <c r="F87" s="7">
        <v>4</v>
      </c>
    </row>
    <row r="88" spans="1:6" ht="15.75" x14ac:dyDescent="0.3">
      <c r="A88" s="52" t="s">
        <v>32</v>
      </c>
      <c r="B88" s="52"/>
      <c r="C88" s="39">
        <v>2.0000000000000002E-5</v>
      </c>
      <c r="D88" s="39">
        <v>2.0000000000000002E-5</v>
      </c>
      <c r="E88" s="39">
        <v>2.0000000000000002E-5</v>
      </c>
      <c r="F88" s="39">
        <v>2.0000000000000002E-5</v>
      </c>
    </row>
    <row r="89" spans="1:6" ht="15.75" x14ac:dyDescent="0.3">
      <c r="A89" s="52" t="s">
        <v>33</v>
      </c>
      <c r="B89" s="52"/>
      <c r="C89" s="13">
        <v>2.0000000000000002E-5</v>
      </c>
      <c r="D89" s="7">
        <v>0</v>
      </c>
      <c r="E89" s="7">
        <v>2</v>
      </c>
      <c r="F89" s="7">
        <v>0</v>
      </c>
    </row>
    <row r="90" spans="1:6" ht="15.75" x14ac:dyDescent="0.3">
      <c r="A90" s="52" t="s">
        <v>34</v>
      </c>
      <c r="B90" s="52"/>
      <c r="C90" s="6">
        <v>0</v>
      </c>
      <c r="D90" s="6">
        <v>0</v>
      </c>
      <c r="E90" s="6">
        <v>0</v>
      </c>
      <c r="F90" s="6">
        <v>0</v>
      </c>
    </row>
    <row r="91" spans="1:6" ht="15.75" x14ac:dyDescent="0.3">
      <c r="A91" s="52" t="s">
        <v>35</v>
      </c>
      <c r="B91" s="52"/>
      <c r="C91" s="13">
        <v>1.0000000000000001E-5</v>
      </c>
      <c r="D91" s="7">
        <v>0</v>
      </c>
      <c r="E91" s="13">
        <v>1.0000000000000001E-5</v>
      </c>
      <c r="F91" s="7">
        <v>0</v>
      </c>
    </row>
    <row r="92" spans="1:6" ht="15.75" x14ac:dyDescent="0.3">
      <c r="A92" s="52" t="s">
        <v>14</v>
      </c>
      <c r="B92" s="52"/>
      <c r="C92" s="6">
        <v>0</v>
      </c>
      <c r="D92" s="6">
        <v>0</v>
      </c>
      <c r="E92" s="6">
        <v>0</v>
      </c>
      <c r="F92" s="6">
        <v>0</v>
      </c>
    </row>
    <row r="93" spans="1:6" ht="15.75" x14ac:dyDescent="0.3">
      <c r="A93" s="52" t="s">
        <v>36</v>
      </c>
      <c r="B93" s="52"/>
      <c r="C93" s="7">
        <v>0</v>
      </c>
      <c r="D93" s="7">
        <v>0</v>
      </c>
      <c r="E93" s="7">
        <v>18</v>
      </c>
      <c r="F93" s="7">
        <v>2</v>
      </c>
    </row>
    <row r="94" spans="1:6" ht="15.75" x14ac:dyDescent="0.3">
      <c r="A94" s="52" t="s">
        <v>37</v>
      </c>
      <c r="B94" s="52"/>
      <c r="C94" s="6">
        <v>0</v>
      </c>
      <c r="D94" s="6">
        <v>0</v>
      </c>
      <c r="E94" s="6">
        <v>0</v>
      </c>
      <c r="F94" s="6">
        <v>4</v>
      </c>
    </row>
    <row r="95" spans="1:6" ht="16.5" thickBot="1" x14ac:dyDescent="0.35">
      <c r="A95" s="52" t="s">
        <v>38</v>
      </c>
      <c r="B95" s="52"/>
      <c r="C95" s="7">
        <v>0</v>
      </c>
      <c r="D95" s="13">
        <v>2.0000000000000002E-5</v>
      </c>
      <c r="E95" s="7">
        <v>0</v>
      </c>
      <c r="F95" s="13">
        <v>2.0000000000000002E-5</v>
      </c>
    </row>
    <row r="96" spans="1:6" ht="16.5" thickTop="1" x14ac:dyDescent="0.3">
      <c r="A96" s="86" t="s">
        <v>77</v>
      </c>
      <c r="B96" s="86"/>
      <c r="C96" s="8">
        <f>SUM(C85:C95,C83,C81,C79,C41:C77,C22:C32,C34:C39)</f>
        <v>262.00009999999997</v>
      </c>
      <c r="D96" s="8">
        <f>SUM(D85:D95,D83,D81,D79,D41:D77,D22:D32,D34:D39)</f>
        <v>408.00019000000003</v>
      </c>
      <c r="E96" s="8">
        <f>SUM(E85:E95,E83,E81,E79,E41:E77,E22:E32,E34:E39)</f>
        <v>2909.0000800000003</v>
      </c>
      <c r="F96" s="8">
        <f>SUM(F85:F95,F83,F81,F79,F41:F77,F22:F32,F34:F39)</f>
        <v>1752.0001499999998</v>
      </c>
    </row>
    <row r="98" spans="1:1" x14ac:dyDescent="0.25">
      <c r="A98" s="84" t="s">
        <v>169</v>
      </c>
    </row>
  </sheetData>
  <mergeCells count="99">
    <mergeCell ref="C19:D19"/>
    <mergeCell ref="E19:F19"/>
    <mergeCell ref="C3:F3"/>
    <mergeCell ref="B4:B5"/>
    <mergeCell ref="C4:D4"/>
    <mergeCell ref="E4:F4"/>
    <mergeCell ref="C5:D6"/>
    <mergeCell ref="E5:F6"/>
    <mergeCell ref="B7:F7"/>
    <mergeCell ref="B8:F8"/>
    <mergeCell ref="A9:F9"/>
    <mergeCell ref="A10:A11"/>
    <mergeCell ref="B10:B11"/>
    <mergeCell ref="C10:D12"/>
    <mergeCell ref="E10:F12"/>
    <mergeCell ref="A13:A16"/>
    <mergeCell ref="B13:B16"/>
    <mergeCell ref="C13:D14"/>
    <mergeCell ref="E13:F14"/>
    <mergeCell ref="C15:D16"/>
    <mergeCell ref="E15:F16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94:B94"/>
    <mergeCell ref="A95:B95"/>
    <mergeCell ref="A96:B96"/>
    <mergeCell ref="A89:B89"/>
    <mergeCell ref="A90:B90"/>
    <mergeCell ref="A91:B91"/>
    <mergeCell ref="A92:B92"/>
    <mergeCell ref="A93:B93"/>
  </mergeCells>
  <pageMargins left="0.7" right="0.7" top="0.75" bottom="0.75" header="0.3" footer="0.3"/>
  <pageSetup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5"/>
  <sheetViews>
    <sheetView showGridLines="0" showRowColHeaders="0" zoomScaleNormal="100" workbookViewId="0">
      <selection activeCell="A103" sqref="A103:B103"/>
    </sheetView>
  </sheetViews>
  <sheetFormatPr baseColWidth="10" defaultRowHeight="15" x14ac:dyDescent="0.25"/>
  <cols>
    <col min="1" max="1" width="37.85546875" customWidth="1"/>
    <col min="2" max="2" width="52.140625" customWidth="1"/>
    <col min="3" max="20" width="17" customWidth="1"/>
    <col min="21" max="21" width="14.140625" customWidth="1"/>
    <col min="22" max="22" width="16.85546875" customWidth="1"/>
  </cols>
  <sheetData>
    <row r="1" spans="1:6" s="37" customFormat="1" ht="87.95" customHeight="1" x14ac:dyDescent="0.25"/>
    <row r="3" spans="1:6" ht="59.1" customHeight="1" x14ac:dyDescent="0.25">
      <c r="A3" s="25"/>
      <c r="B3" s="25" t="s">
        <v>103</v>
      </c>
      <c r="C3" s="68" t="s">
        <v>116</v>
      </c>
      <c r="D3" s="68"/>
      <c r="E3" s="68"/>
      <c r="F3" s="68"/>
    </row>
    <row r="4" spans="1:6" ht="15.75" x14ac:dyDescent="0.25">
      <c r="A4" s="26" t="s">
        <v>104</v>
      </c>
      <c r="B4" s="74" t="s">
        <v>136</v>
      </c>
      <c r="C4" s="53">
        <v>2022</v>
      </c>
      <c r="D4" s="53"/>
      <c r="E4" s="53">
        <v>2023</v>
      </c>
      <c r="F4" s="53"/>
    </row>
    <row r="5" spans="1:6" ht="66" customHeight="1" x14ac:dyDescent="0.25">
      <c r="A5" s="27">
        <v>3</v>
      </c>
      <c r="B5" s="71"/>
      <c r="C5" s="72">
        <f>(Q103+S103)/(2)</f>
        <v>7.6837450442207995</v>
      </c>
      <c r="D5" s="72"/>
      <c r="E5" s="72">
        <f>(R103+T103)/(2)</f>
        <v>9.2517099629863377</v>
      </c>
      <c r="F5" s="72"/>
    </row>
    <row r="6" spans="1:6" ht="63.95" customHeight="1" x14ac:dyDescent="0.25">
      <c r="A6" s="42" t="s">
        <v>129</v>
      </c>
      <c r="B6" s="45" t="s">
        <v>135</v>
      </c>
      <c r="C6" s="75"/>
      <c r="D6" s="75"/>
      <c r="E6" s="75"/>
      <c r="F6" s="75"/>
    </row>
    <row r="7" spans="1:6" ht="66.95" customHeight="1" x14ac:dyDescent="0.25">
      <c r="A7" s="47" t="s">
        <v>149</v>
      </c>
      <c r="B7" s="56" t="s">
        <v>137</v>
      </c>
      <c r="C7" s="56"/>
      <c r="D7" s="47" t="s">
        <v>138</v>
      </c>
      <c r="E7" s="73"/>
      <c r="F7" s="73"/>
    </row>
    <row r="8" spans="1:6" x14ac:dyDescent="0.25">
      <c r="A8" s="28" t="s">
        <v>139</v>
      </c>
      <c r="B8" s="56" t="s">
        <v>140</v>
      </c>
      <c r="C8" s="56"/>
      <c r="D8" s="56"/>
      <c r="E8" s="56"/>
      <c r="F8" s="56"/>
    </row>
    <row r="9" spans="1:6" x14ac:dyDescent="0.25">
      <c r="A9" s="28" t="s">
        <v>141</v>
      </c>
      <c r="B9" s="56" t="s">
        <v>142</v>
      </c>
      <c r="C9" s="56"/>
      <c r="D9" s="56"/>
      <c r="E9" s="56"/>
      <c r="F9" s="56"/>
    </row>
    <row r="10" spans="1:6" x14ac:dyDescent="0.25">
      <c r="A10" s="28" t="s">
        <v>143</v>
      </c>
      <c r="B10" s="56" t="s">
        <v>144</v>
      </c>
      <c r="C10" s="56"/>
      <c r="D10" s="56"/>
      <c r="E10" s="56"/>
      <c r="F10" s="56"/>
    </row>
    <row r="11" spans="1:6" x14ac:dyDescent="0.25">
      <c r="A11" s="28" t="s">
        <v>145</v>
      </c>
      <c r="B11" s="56" t="s">
        <v>146</v>
      </c>
      <c r="C11" s="56"/>
      <c r="D11" s="56"/>
      <c r="E11" s="56"/>
      <c r="F11" s="56"/>
    </row>
    <row r="12" spans="1:6" x14ac:dyDescent="0.25">
      <c r="A12" s="28" t="s">
        <v>147</v>
      </c>
      <c r="B12" s="56" t="s">
        <v>148</v>
      </c>
      <c r="C12" s="56"/>
      <c r="D12" s="56"/>
      <c r="E12" s="56"/>
      <c r="F12" s="56"/>
    </row>
    <row r="13" spans="1:6" ht="66.95" customHeight="1" x14ac:dyDescent="0.25">
      <c r="A13" s="47" t="s">
        <v>151</v>
      </c>
      <c r="B13" s="56" t="s">
        <v>152</v>
      </c>
      <c r="C13" s="56"/>
      <c r="D13" s="47" t="s">
        <v>150</v>
      </c>
      <c r="E13" s="73"/>
      <c r="F13" s="73"/>
    </row>
    <row r="14" spans="1:6" x14ac:dyDescent="0.25">
      <c r="A14" s="28" t="s">
        <v>153</v>
      </c>
      <c r="B14" s="56" t="s">
        <v>154</v>
      </c>
      <c r="C14" s="56"/>
      <c r="D14" s="56"/>
      <c r="E14" s="56"/>
      <c r="F14" s="56"/>
    </row>
    <row r="15" spans="1:6" ht="23.1" customHeight="1" x14ac:dyDescent="0.25">
      <c r="A15" s="28" t="s">
        <v>155</v>
      </c>
      <c r="B15" s="56" t="s">
        <v>156</v>
      </c>
      <c r="C15" s="56"/>
      <c r="D15" s="56"/>
      <c r="E15" s="56"/>
      <c r="F15" s="56"/>
    </row>
    <row r="16" spans="1:6" ht="27.95" customHeight="1" x14ac:dyDescent="0.25">
      <c r="A16" s="64" t="s">
        <v>110</v>
      </c>
      <c r="B16" s="65"/>
      <c r="C16" s="65"/>
      <c r="D16" s="65"/>
      <c r="E16" s="65"/>
      <c r="F16" s="65"/>
    </row>
    <row r="17" spans="1:20" x14ac:dyDescent="0.25">
      <c r="A17" s="55" t="s">
        <v>120</v>
      </c>
      <c r="B17" s="62" t="s">
        <v>131</v>
      </c>
      <c r="C17" s="55" t="s">
        <v>123</v>
      </c>
      <c r="D17" s="55"/>
      <c r="E17" s="63"/>
      <c r="F17" s="63"/>
    </row>
    <row r="18" spans="1:20" x14ac:dyDescent="0.25">
      <c r="A18" s="55"/>
      <c r="B18" s="62"/>
      <c r="C18" s="55"/>
      <c r="D18" s="55"/>
      <c r="E18" s="63"/>
      <c r="F18" s="63"/>
    </row>
    <row r="19" spans="1:20" x14ac:dyDescent="0.25">
      <c r="A19" s="41" t="s">
        <v>121</v>
      </c>
      <c r="B19" s="36" t="s">
        <v>112</v>
      </c>
      <c r="C19" s="55"/>
      <c r="D19" s="55"/>
      <c r="E19" s="63"/>
      <c r="F19" s="63"/>
    </row>
    <row r="20" spans="1:20" x14ac:dyDescent="0.25">
      <c r="A20" s="55" t="s">
        <v>122</v>
      </c>
      <c r="B20" s="62" t="s">
        <v>132</v>
      </c>
      <c r="C20" s="55" t="s">
        <v>124</v>
      </c>
      <c r="D20" s="55"/>
      <c r="E20" s="56" t="s">
        <v>114</v>
      </c>
      <c r="F20" s="56"/>
    </row>
    <row r="21" spans="1:20" x14ac:dyDescent="0.25">
      <c r="A21" s="55"/>
      <c r="B21" s="62"/>
      <c r="C21" s="55"/>
      <c r="D21" s="55"/>
      <c r="E21" s="56"/>
      <c r="F21" s="56"/>
    </row>
    <row r="22" spans="1:20" x14ac:dyDescent="0.25">
      <c r="A22" s="55"/>
      <c r="B22" s="62"/>
      <c r="C22" s="55" t="s">
        <v>115</v>
      </c>
      <c r="D22" s="55"/>
      <c r="E22" s="56" t="s">
        <v>117</v>
      </c>
      <c r="F22" s="56"/>
    </row>
    <row r="23" spans="1:20" x14ac:dyDescent="0.25">
      <c r="A23" s="55"/>
      <c r="B23" s="62"/>
      <c r="C23" s="55"/>
      <c r="D23" s="55"/>
      <c r="E23" s="56"/>
      <c r="F23" s="56"/>
    </row>
    <row r="24" spans="1:20" ht="15.75" x14ac:dyDescent="0.3">
      <c r="A24" s="38" t="s">
        <v>119</v>
      </c>
    </row>
    <row r="25" spans="1:20" ht="74.099999999999994" customHeight="1" x14ac:dyDescent="0.25"/>
    <row r="26" spans="1:20" ht="143.1" customHeight="1" x14ac:dyDescent="0.25">
      <c r="A26" s="58"/>
      <c r="B26" s="58"/>
      <c r="C26" s="66" t="s">
        <v>83</v>
      </c>
      <c r="D26" s="67"/>
      <c r="E26" s="66" t="s">
        <v>84</v>
      </c>
      <c r="F26" s="67"/>
      <c r="G26" s="66" t="s">
        <v>85</v>
      </c>
      <c r="H26" s="67"/>
      <c r="I26" s="66" t="s">
        <v>86</v>
      </c>
      <c r="J26" s="67"/>
      <c r="K26" s="66" t="s">
        <v>87</v>
      </c>
      <c r="L26" s="67"/>
      <c r="M26" s="66" t="s">
        <v>88</v>
      </c>
      <c r="N26" s="67"/>
      <c r="O26" s="66" t="s">
        <v>89</v>
      </c>
      <c r="P26" s="67"/>
      <c r="Q26" s="76" t="s">
        <v>90</v>
      </c>
      <c r="R26" s="77"/>
      <c r="S26" s="76" t="s">
        <v>157</v>
      </c>
      <c r="T26" s="77"/>
    </row>
    <row r="27" spans="1:20" ht="16.5" thickBot="1" x14ac:dyDescent="0.35">
      <c r="A27" s="59" t="s">
        <v>76</v>
      </c>
      <c r="B27" s="60"/>
      <c r="C27" s="35">
        <v>2022</v>
      </c>
      <c r="D27" s="35">
        <v>2023</v>
      </c>
      <c r="E27" s="35">
        <v>2022</v>
      </c>
      <c r="F27" s="35">
        <v>2023</v>
      </c>
      <c r="G27" s="35">
        <v>2022</v>
      </c>
      <c r="H27" s="35">
        <v>2023</v>
      </c>
      <c r="I27" s="35">
        <v>2022</v>
      </c>
      <c r="J27" s="35">
        <v>2023</v>
      </c>
      <c r="K27" s="35">
        <v>2022</v>
      </c>
      <c r="L27" s="35">
        <v>2023</v>
      </c>
      <c r="M27" s="35">
        <v>2022</v>
      </c>
      <c r="N27" s="35">
        <v>2023</v>
      </c>
      <c r="O27" s="35">
        <v>2022</v>
      </c>
      <c r="P27" s="35">
        <v>2023</v>
      </c>
      <c r="Q27" s="35">
        <v>2022</v>
      </c>
      <c r="R27" s="35">
        <v>2023</v>
      </c>
      <c r="S27" s="35">
        <v>2022</v>
      </c>
      <c r="T27" s="35">
        <v>2023</v>
      </c>
    </row>
    <row r="28" spans="1:20" ht="16.5" thickTop="1" x14ac:dyDescent="0.3">
      <c r="A28" s="57" t="s">
        <v>2</v>
      </c>
      <c r="B28" s="57"/>
      <c r="C28" s="2"/>
      <c r="D28" s="2"/>
      <c r="E28" s="2"/>
      <c r="F28" s="2"/>
      <c r="G28" s="2"/>
      <c r="H28" s="2"/>
      <c r="I28" s="2"/>
      <c r="J28" s="2"/>
      <c r="K28" s="2"/>
      <c r="L28" s="2"/>
      <c r="M28" s="5">
        <v>17</v>
      </c>
      <c r="N28" s="5">
        <v>17</v>
      </c>
      <c r="O28" s="5">
        <v>641</v>
      </c>
      <c r="P28" s="5">
        <v>396</v>
      </c>
      <c r="Q28" s="2"/>
      <c r="R28" s="2"/>
      <c r="S28" s="2">
        <f>(M28/O28)*100</f>
        <v>2.6521060842433699</v>
      </c>
      <c r="T28" s="2">
        <f>(N28/P28)*100</f>
        <v>4.2929292929292924</v>
      </c>
    </row>
    <row r="29" spans="1:20" ht="15.75" x14ac:dyDescent="0.3">
      <c r="A29" s="52" t="s">
        <v>28</v>
      </c>
      <c r="B29" s="52"/>
      <c r="C29" s="3"/>
      <c r="D29" s="3"/>
      <c r="E29" s="3"/>
      <c r="F29" s="3"/>
      <c r="G29" s="3"/>
      <c r="H29" s="3"/>
      <c r="I29" s="3"/>
      <c r="J29" s="3"/>
      <c r="K29" s="3"/>
      <c r="L29" s="3"/>
      <c r="M29" s="6">
        <v>4</v>
      </c>
      <c r="N29" s="6">
        <v>0</v>
      </c>
      <c r="O29" s="6">
        <v>74</v>
      </c>
      <c r="P29" s="6">
        <v>31</v>
      </c>
      <c r="Q29" s="3"/>
      <c r="R29" s="3"/>
      <c r="S29" s="3">
        <f t="shared" ref="S29:S92" si="0">(M29/O29)*100</f>
        <v>5.4054054054054053</v>
      </c>
      <c r="T29" s="3">
        <f t="shared" ref="T29:T92" si="1">(N29/P29)*100</f>
        <v>0</v>
      </c>
    </row>
    <row r="30" spans="1:20" ht="15.75" x14ac:dyDescent="0.3">
      <c r="A30" s="52" t="s">
        <v>3</v>
      </c>
      <c r="B30" s="52"/>
      <c r="C30" s="4"/>
      <c r="D30" s="4"/>
      <c r="E30" s="4"/>
      <c r="F30" s="4"/>
      <c r="G30" s="4"/>
      <c r="H30" s="4"/>
      <c r="I30" s="4"/>
      <c r="J30" s="4"/>
      <c r="K30" s="4"/>
      <c r="L30" s="4"/>
      <c r="M30" s="7">
        <v>4</v>
      </c>
      <c r="N30" s="7">
        <v>0</v>
      </c>
      <c r="O30" s="7">
        <v>32</v>
      </c>
      <c r="P30" s="7">
        <v>2</v>
      </c>
      <c r="Q30" s="4"/>
      <c r="R30" s="4"/>
      <c r="S30" s="4">
        <f t="shared" si="0"/>
        <v>12.5</v>
      </c>
      <c r="T30" s="4">
        <f t="shared" si="1"/>
        <v>0</v>
      </c>
    </row>
    <row r="31" spans="1:20" ht="15.75" x14ac:dyDescent="0.3">
      <c r="A31" s="52" t="s">
        <v>4</v>
      </c>
      <c r="B31" s="52"/>
      <c r="C31" s="3"/>
      <c r="D31" s="3"/>
      <c r="E31" s="3"/>
      <c r="F31" s="3"/>
      <c r="G31" s="3"/>
      <c r="H31" s="3"/>
      <c r="I31" s="3"/>
      <c r="J31" s="3"/>
      <c r="K31" s="3"/>
      <c r="L31" s="3"/>
      <c r="M31" s="6">
        <v>0</v>
      </c>
      <c r="N31" s="6">
        <v>0</v>
      </c>
      <c r="O31" s="6">
        <v>22</v>
      </c>
      <c r="P31" s="6">
        <v>7</v>
      </c>
      <c r="Q31" s="3"/>
      <c r="R31" s="3"/>
      <c r="S31" s="3">
        <f t="shared" si="0"/>
        <v>0</v>
      </c>
      <c r="T31" s="3">
        <f t="shared" si="1"/>
        <v>0</v>
      </c>
    </row>
    <row r="32" spans="1:20" ht="15.75" x14ac:dyDescent="0.3">
      <c r="A32" s="52" t="s">
        <v>5</v>
      </c>
      <c r="B32" s="52"/>
      <c r="C32" s="4"/>
      <c r="D32" s="4"/>
      <c r="E32" s="4"/>
      <c r="F32" s="4"/>
      <c r="G32" s="4"/>
      <c r="H32" s="4"/>
      <c r="I32" s="4"/>
      <c r="J32" s="4"/>
      <c r="K32" s="4"/>
      <c r="L32" s="4"/>
      <c r="M32" s="7">
        <v>0</v>
      </c>
      <c r="N32" s="7">
        <v>1</v>
      </c>
      <c r="O32" s="7">
        <v>22</v>
      </c>
      <c r="P32" s="7">
        <v>88</v>
      </c>
      <c r="Q32" s="4"/>
      <c r="R32" s="4"/>
      <c r="S32" s="4">
        <f t="shared" si="0"/>
        <v>0</v>
      </c>
      <c r="T32" s="4">
        <f t="shared" si="1"/>
        <v>1.1363636363636365</v>
      </c>
    </row>
    <row r="33" spans="1:20" ht="15.75" x14ac:dyDescent="0.3">
      <c r="A33" s="52" t="s">
        <v>6</v>
      </c>
      <c r="B33" s="52"/>
      <c r="C33" s="3"/>
      <c r="D33" s="3"/>
      <c r="E33" s="3"/>
      <c r="F33" s="3"/>
      <c r="G33" s="3"/>
      <c r="H33" s="3"/>
      <c r="I33" s="3"/>
      <c r="J33" s="3"/>
      <c r="K33" s="3"/>
      <c r="L33" s="3"/>
      <c r="M33" s="6">
        <v>0</v>
      </c>
      <c r="N33" s="6">
        <v>0</v>
      </c>
      <c r="O33" s="6">
        <v>0</v>
      </c>
      <c r="P33" s="6">
        <v>27</v>
      </c>
      <c r="Q33" s="3"/>
      <c r="R33" s="3"/>
      <c r="S33" s="3" t="e">
        <f>(M33/O33)*100</f>
        <v>#DIV/0!</v>
      </c>
      <c r="T33" s="3">
        <f t="shared" si="1"/>
        <v>0</v>
      </c>
    </row>
    <row r="34" spans="1:20" ht="15.75" x14ac:dyDescent="0.3">
      <c r="A34" s="52" t="s">
        <v>7</v>
      </c>
      <c r="B34" s="52"/>
      <c r="C34" s="4"/>
      <c r="D34" s="4"/>
      <c r="E34" s="4"/>
      <c r="F34" s="4"/>
      <c r="G34" s="4"/>
      <c r="H34" s="4"/>
      <c r="I34" s="4"/>
      <c r="J34" s="4"/>
      <c r="K34" s="4"/>
      <c r="L34" s="4"/>
      <c r="M34" s="7">
        <v>1</v>
      </c>
      <c r="N34" s="7">
        <v>0</v>
      </c>
      <c r="O34" s="7">
        <v>106</v>
      </c>
      <c r="P34" s="7">
        <v>21</v>
      </c>
      <c r="Q34" s="4"/>
      <c r="R34" s="4"/>
      <c r="S34" s="4">
        <f t="shared" si="0"/>
        <v>0.94339622641509435</v>
      </c>
      <c r="T34" s="4">
        <f t="shared" si="1"/>
        <v>0</v>
      </c>
    </row>
    <row r="35" spans="1:20" ht="15.75" x14ac:dyDescent="0.3">
      <c r="A35" s="52" t="s">
        <v>8</v>
      </c>
      <c r="B35" s="52"/>
      <c r="C35" s="3"/>
      <c r="D35" s="3"/>
      <c r="E35" s="3"/>
      <c r="F35" s="3"/>
      <c r="G35" s="3"/>
      <c r="H35" s="3"/>
      <c r="I35" s="3"/>
      <c r="J35" s="3"/>
      <c r="K35" s="3"/>
      <c r="L35" s="3"/>
      <c r="M35" s="6">
        <v>2</v>
      </c>
      <c r="N35" s="6">
        <v>11</v>
      </c>
      <c r="O35" s="6">
        <v>59</v>
      </c>
      <c r="P35" s="6">
        <v>44</v>
      </c>
      <c r="Q35" s="3"/>
      <c r="R35" s="3"/>
      <c r="S35" s="3">
        <f t="shared" si="0"/>
        <v>3.3898305084745761</v>
      </c>
      <c r="T35" s="3">
        <f t="shared" si="1"/>
        <v>25</v>
      </c>
    </row>
    <row r="36" spans="1:20" ht="15.75" x14ac:dyDescent="0.3">
      <c r="A36" s="52" t="s">
        <v>9</v>
      </c>
      <c r="B36" s="52"/>
      <c r="C36" s="4"/>
      <c r="D36" s="4"/>
      <c r="E36" s="4"/>
      <c r="F36" s="4"/>
      <c r="G36" s="4"/>
      <c r="H36" s="4"/>
      <c r="I36" s="4"/>
      <c r="J36" s="4"/>
      <c r="K36" s="4"/>
      <c r="L36" s="4"/>
      <c r="M36" s="7">
        <v>6</v>
      </c>
      <c r="N36" s="7">
        <v>0</v>
      </c>
      <c r="O36" s="7">
        <v>6</v>
      </c>
      <c r="P36" s="7">
        <v>13</v>
      </c>
      <c r="Q36" s="4"/>
      <c r="R36" s="4"/>
      <c r="S36" s="4">
        <f t="shared" si="0"/>
        <v>100</v>
      </c>
      <c r="T36" s="4">
        <f t="shared" si="1"/>
        <v>0</v>
      </c>
    </row>
    <row r="37" spans="1:20" ht="15.75" x14ac:dyDescent="0.3">
      <c r="A37" s="52" t="s">
        <v>10</v>
      </c>
      <c r="B37" s="52"/>
      <c r="C37" s="3"/>
      <c r="D37" s="3"/>
      <c r="E37" s="3"/>
      <c r="F37" s="3"/>
      <c r="G37" s="3"/>
      <c r="H37" s="3"/>
      <c r="I37" s="3"/>
      <c r="J37" s="3"/>
      <c r="K37" s="3"/>
      <c r="L37" s="3"/>
      <c r="M37" s="6">
        <v>0</v>
      </c>
      <c r="N37" s="6">
        <v>5</v>
      </c>
      <c r="O37" s="6">
        <v>173</v>
      </c>
      <c r="P37" s="6">
        <v>19</v>
      </c>
      <c r="Q37" s="3"/>
      <c r="R37" s="3"/>
      <c r="S37" s="3">
        <f t="shared" si="0"/>
        <v>0</v>
      </c>
      <c r="T37" s="3">
        <f t="shared" si="1"/>
        <v>26.315789473684209</v>
      </c>
    </row>
    <row r="38" spans="1:20" ht="15.75" x14ac:dyDescent="0.3">
      <c r="A38" s="52" t="s">
        <v>11</v>
      </c>
      <c r="B38" s="52"/>
      <c r="C38" s="4"/>
      <c r="D38" s="4"/>
      <c r="E38" s="4"/>
      <c r="F38" s="4"/>
      <c r="G38" s="4"/>
      <c r="H38" s="4"/>
      <c r="I38" s="4"/>
      <c r="J38" s="4"/>
      <c r="K38" s="4"/>
      <c r="L38" s="4"/>
      <c r="M38" s="7">
        <v>0</v>
      </c>
      <c r="N38" s="7" t="s">
        <v>78</v>
      </c>
      <c r="O38" s="7">
        <v>142</v>
      </c>
      <c r="P38" s="7">
        <v>30</v>
      </c>
      <c r="Q38" s="4"/>
      <c r="R38" s="4"/>
      <c r="S38" s="4">
        <f t="shared" si="0"/>
        <v>0</v>
      </c>
      <c r="T38" s="4" t="e">
        <f t="shared" si="1"/>
        <v>#VALUE!</v>
      </c>
    </row>
    <row r="39" spans="1:20" ht="15.75" x14ac:dyDescent="0.3">
      <c r="A39" s="52" t="s">
        <v>12</v>
      </c>
      <c r="B39" s="52"/>
      <c r="C39" s="3"/>
      <c r="D39" s="3"/>
      <c r="E39" s="3"/>
      <c r="F39" s="3"/>
      <c r="G39" s="3"/>
      <c r="H39" s="3"/>
      <c r="I39" s="3"/>
      <c r="J39" s="3"/>
      <c r="K39" s="3"/>
      <c r="L39" s="3"/>
      <c r="M39" s="6">
        <v>0</v>
      </c>
      <c r="N39" s="6">
        <v>0</v>
      </c>
      <c r="O39" s="6">
        <v>5</v>
      </c>
      <c r="P39" s="6">
        <v>114</v>
      </c>
      <c r="Q39" s="3"/>
      <c r="R39" s="3"/>
      <c r="S39" s="3">
        <f t="shared" si="0"/>
        <v>0</v>
      </c>
      <c r="T39" s="3">
        <f t="shared" si="1"/>
        <v>0</v>
      </c>
    </row>
    <row r="40" spans="1:20" ht="15.75" x14ac:dyDescent="0.3">
      <c r="A40" s="57" t="s">
        <v>19</v>
      </c>
      <c r="B40" s="57"/>
      <c r="C40" s="32">
        <v>3</v>
      </c>
      <c r="D40" s="32">
        <v>1</v>
      </c>
      <c r="E40" s="32">
        <v>0</v>
      </c>
      <c r="F40" s="32">
        <v>1</v>
      </c>
      <c r="G40" s="32">
        <v>1</v>
      </c>
      <c r="H40" s="32">
        <v>2</v>
      </c>
      <c r="I40" s="32">
        <v>0</v>
      </c>
      <c r="J40" s="32">
        <v>0</v>
      </c>
      <c r="K40" s="32">
        <v>40</v>
      </c>
      <c r="L40" s="32">
        <v>46</v>
      </c>
      <c r="M40" s="5">
        <v>3</v>
      </c>
      <c r="N40" s="5">
        <v>0</v>
      </c>
      <c r="O40" s="5">
        <v>395</v>
      </c>
      <c r="P40" s="5">
        <v>642</v>
      </c>
      <c r="Q40" s="2">
        <f>((C40+E40+G40+I40)/(K40))*100</f>
        <v>10</v>
      </c>
      <c r="R40" s="2">
        <f>((D40+F40+H40+J40)/(L40))*100</f>
        <v>8.695652173913043</v>
      </c>
      <c r="S40" s="2">
        <f t="shared" si="0"/>
        <v>0.75949367088607589</v>
      </c>
      <c r="T40" s="2">
        <f t="shared" si="1"/>
        <v>0</v>
      </c>
    </row>
    <row r="41" spans="1:20" ht="15.75" x14ac:dyDescent="0.3">
      <c r="A41" s="52" t="s">
        <v>20</v>
      </c>
      <c r="B41" s="5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6">
        <v>0</v>
      </c>
      <c r="N41" s="6">
        <v>0</v>
      </c>
      <c r="O41" s="6">
        <v>0</v>
      </c>
      <c r="P41" s="6">
        <v>1</v>
      </c>
      <c r="Q41" s="3"/>
      <c r="R41" s="3"/>
      <c r="S41" s="3" t="e">
        <f t="shared" si="0"/>
        <v>#DIV/0!</v>
      </c>
      <c r="T41" s="3">
        <f t="shared" si="1"/>
        <v>0</v>
      </c>
    </row>
    <row r="42" spans="1:20" ht="15.75" x14ac:dyDescent="0.3">
      <c r="A42" s="52" t="s">
        <v>21</v>
      </c>
      <c r="B42" s="52"/>
      <c r="C42" s="34">
        <v>3</v>
      </c>
      <c r="D42" s="34">
        <v>1</v>
      </c>
      <c r="E42" s="34">
        <v>0</v>
      </c>
      <c r="F42" s="34">
        <v>1</v>
      </c>
      <c r="G42" s="34">
        <v>1</v>
      </c>
      <c r="H42" s="34">
        <v>2</v>
      </c>
      <c r="I42" s="34">
        <v>0</v>
      </c>
      <c r="J42" s="34">
        <v>0</v>
      </c>
      <c r="K42" s="34">
        <v>40</v>
      </c>
      <c r="L42" s="34">
        <v>46</v>
      </c>
      <c r="M42" s="7">
        <v>1</v>
      </c>
      <c r="N42" s="7">
        <v>0</v>
      </c>
      <c r="O42" s="7">
        <v>275</v>
      </c>
      <c r="P42" s="7">
        <v>603</v>
      </c>
      <c r="Q42" s="4">
        <f>((C42+E42+G42+I42)/(K42))*100</f>
        <v>10</v>
      </c>
      <c r="R42" s="4">
        <f>((D42+F42+H42+J42)/(L42))*100</f>
        <v>8.695652173913043</v>
      </c>
      <c r="S42" s="4">
        <f t="shared" si="0"/>
        <v>0.36363636363636365</v>
      </c>
      <c r="T42" s="4">
        <f t="shared" si="1"/>
        <v>0</v>
      </c>
    </row>
    <row r="43" spans="1:20" ht="15.75" x14ac:dyDescent="0.3">
      <c r="A43" s="52" t="s">
        <v>22</v>
      </c>
      <c r="B43" s="52"/>
      <c r="C43" s="3"/>
      <c r="D43" s="3"/>
      <c r="E43" s="3"/>
      <c r="F43" s="3"/>
      <c r="G43" s="3"/>
      <c r="H43" s="3"/>
      <c r="I43" s="3"/>
      <c r="J43" s="3"/>
      <c r="K43" s="3"/>
      <c r="L43" s="3"/>
      <c r="M43" s="6">
        <v>0</v>
      </c>
      <c r="N43" s="6">
        <v>0</v>
      </c>
      <c r="O43" s="6">
        <v>0</v>
      </c>
      <c r="P43" s="6">
        <v>0</v>
      </c>
      <c r="Q43" s="3"/>
      <c r="R43" s="3"/>
      <c r="S43" s="3" t="e">
        <f t="shared" si="0"/>
        <v>#DIV/0!</v>
      </c>
      <c r="T43" s="3" t="e">
        <f t="shared" si="1"/>
        <v>#DIV/0!</v>
      </c>
    </row>
    <row r="44" spans="1:20" ht="15.75" x14ac:dyDescent="0.3">
      <c r="A44" s="52" t="s">
        <v>23</v>
      </c>
      <c r="B44" s="52"/>
      <c r="C44" s="4"/>
      <c r="D44" s="4"/>
      <c r="E44" s="4"/>
      <c r="F44" s="4"/>
      <c r="G44" s="4"/>
      <c r="H44" s="4"/>
      <c r="I44" s="4"/>
      <c r="J44" s="4"/>
      <c r="K44" s="4"/>
      <c r="L44" s="4"/>
      <c r="M44" s="7">
        <v>0</v>
      </c>
      <c r="N44" s="7">
        <v>0</v>
      </c>
      <c r="O44" s="7">
        <v>4</v>
      </c>
      <c r="P44" s="7">
        <v>2</v>
      </c>
      <c r="Q44" s="4"/>
      <c r="R44" s="4"/>
      <c r="S44" s="4">
        <f t="shared" si="0"/>
        <v>0</v>
      </c>
      <c r="T44" s="4">
        <f t="shared" si="1"/>
        <v>0</v>
      </c>
    </row>
    <row r="45" spans="1:20" ht="15.75" x14ac:dyDescent="0.3">
      <c r="A45" s="52" t="s">
        <v>24</v>
      </c>
      <c r="B45" s="52"/>
      <c r="C45" s="3"/>
      <c r="D45" s="3"/>
      <c r="E45" s="3"/>
      <c r="F45" s="3"/>
      <c r="G45" s="3"/>
      <c r="H45" s="3"/>
      <c r="I45" s="3"/>
      <c r="J45" s="3"/>
      <c r="K45" s="3"/>
      <c r="L45" s="3"/>
      <c r="M45" s="6">
        <v>0</v>
      </c>
      <c r="N45" s="6">
        <v>0</v>
      </c>
      <c r="O45" s="6">
        <v>1</v>
      </c>
      <c r="P45" s="6">
        <v>28</v>
      </c>
      <c r="Q45" s="3"/>
      <c r="R45" s="3"/>
      <c r="S45" s="3">
        <f t="shared" si="0"/>
        <v>0</v>
      </c>
      <c r="T45" s="3">
        <f t="shared" si="1"/>
        <v>0</v>
      </c>
    </row>
    <row r="46" spans="1:20" ht="15.75" x14ac:dyDescent="0.3">
      <c r="A46" s="52" t="s">
        <v>25</v>
      </c>
      <c r="B46" s="52"/>
      <c r="C46" s="4"/>
      <c r="D46" s="4"/>
      <c r="E46" s="4"/>
      <c r="F46" s="4"/>
      <c r="G46" s="4"/>
      <c r="H46" s="4"/>
      <c r="I46" s="4"/>
      <c r="J46" s="4"/>
      <c r="K46" s="4"/>
      <c r="L46" s="4"/>
      <c r="M46" s="7">
        <v>2</v>
      </c>
      <c r="N46" s="7">
        <v>0</v>
      </c>
      <c r="O46" s="7">
        <v>115</v>
      </c>
      <c r="P46" s="7">
        <v>8</v>
      </c>
      <c r="Q46" s="4"/>
      <c r="R46" s="4"/>
      <c r="S46" s="4">
        <f t="shared" si="0"/>
        <v>1.7391304347826086</v>
      </c>
      <c r="T46" s="4">
        <f t="shared" si="1"/>
        <v>0</v>
      </c>
    </row>
    <row r="47" spans="1:20" ht="15.75" x14ac:dyDescent="0.3">
      <c r="A47" s="57" t="s">
        <v>0</v>
      </c>
      <c r="B47" s="57"/>
      <c r="C47" s="2"/>
      <c r="D47" s="2"/>
      <c r="E47" s="2"/>
      <c r="F47" s="2"/>
      <c r="G47" s="2"/>
      <c r="H47" s="2"/>
      <c r="I47" s="2"/>
      <c r="J47" s="2"/>
      <c r="K47" s="2"/>
      <c r="L47" s="2"/>
      <c r="M47" s="5">
        <v>156</v>
      </c>
      <c r="N47" s="5">
        <v>164</v>
      </c>
      <c r="O47" s="5">
        <v>2037</v>
      </c>
      <c r="P47" s="5">
        <v>1142</v>
      </c>
      <c r="Q47" s="2"/>
      <c r="R47" s="2"/>
      <c r="S47" s="2">
        <f t="shared" si="0"/>
        <v>7.6583210603829164</v>
      </c>
      <c r="T47" s="2">
        <f t="shared" si="1"/>
        <v>14.360770577933449</v>
      </c>
    </row>
    <row r="48" spans="1:20" ht="15.75" x14ac:dyDescent="0.3">
      <c r="A48" s="52" t="s">
        <v>39</v>
      </c>
      <c r="B48" s="52"/>
      <c r="C48" s="4"/>
      <c r="D48" s="4"/>
      <c r="E48" s="4"/>
      <c r="F48" s="4"/>
      <c r="G48" s="4"/>
      <c r="H48" s="4"/>
      <c r="I48" s="4"/>
      <c r="J48" s="4"/>
      <c r="K48" s="4"/>
      <c r="L48" s="4"/>
      <c r="M48" s="7">
        <v>0</v>
      </c>
      <c r="N48" s="7">
        <v>2</v>
      </c>
      <c r="O48" s="7">
        <v>8</v>
      </c>
      <c r="P48" s="7" t="s">
        <v>78</v>
      </c>
      <c r="Q48" s="4"/>
      <c r="R48" s="4"/>
      <c r="S48" s="4">
        <f t="shared" si="0"/>
        <v>0</v>
      </c>
      <c r="T48" s="4" t="e">
        <f>(N48/P48)*100</f>
        <v>#VALUE!</v>
      </c>
    </row>
    <row r="49" spans="1:20" ht="15.75" x14ac:dyDescent="0.3">
      <c r="A49" s="52" t="s">
        <v>40</v>
      </c>
      <c r="B49" s="52"/>
      <c r="C49" s="3"/>
      <c r="D49" s="3"/>
      <c r="E49" s="3"/>
      <c r="F49" s="3"/>
      <c r="G49" s="3"/>
      <c r="H49" s="3"/>
      <c r="I49" s="3"/>
      <c r="J49" s="3"/>
      <c r="K49" s="3"/>
      <c r="L49" s="3"/>
      <c r="M49" s="6">
        <v>49</v>
      </c>
      <c r="N49" s="6">
        <v>87</v>
      </c>
      <c r="O49" s="6">
        <v>244</v>
      </c>
      <c r="P49" s="6">
        <v>30</v>
      </c>
      <c r="Q49" s="3"/>
      <c r="R49" s="3"/>
      <c r="S49" s="3">
        <f t="shared" si="0"/>
        <v>20.081967213114755</v>
      </c>
      <c r="T49" s="3">
        <f t="shared" si="1"/>
        <v>290</v>
      </c>
    </row>
    <row r="50" spans="1:20" ht="15.75" x14ac:dyDescent="0.3">
      <c r="A50" s="52" t="s">
        <v>41</v>
      </c>
      <c r="B50" s="52"/>
      <c r="C50" s="4"/>
      <c r="D50" s="4"/>
      <c r="E50" s="4"/>
      <c r="F50" s="4"/>
      <c r="G50" s="4"/>
      <c r="H50" s="4"/>
      <c r="I50" s="4"/>
      <c r="J50" s="4"/>
      <c r="K50" s="4"/>
      <c r="L50" s="4"/>
      <c r="M50" s="7">
        <v>0</v>
      </c>
      <c r="N50" s="7">
        <v>1</v>
      </c>
      <c r="O50" s="7">
        <v>8</v>
      </c>
      <c r="P50" s="7">
        <v>1</v>
      </c>
      <c r="Q50" s="4"/>
      <c r="R50" s="4"/>
      <c r="S50" s="4">
        <f t="shared" si="0"/>
        <v>0</v>
      </c>
      <c r="T50" s="4">
        <f t="shared" si="1"/>
        <v>100</v>
      </c>
    </row>
    <row r="51" spans="1:20" ht="15.75" x14ac:dyDescent="0.3">
      <c r="A51" s="52" t="s">
        <v>42</v>
      </c>
      <c r="B51" s="52"/>
      <c r="C51" s="3"/>
      <c r="D51" s="3"/>
      <c r="E51" s="3"/>
      <c r="F51" s="3"/>
      <c r="G51" s="3"/>
      <c r="H51" s="3"/>
      <c r="I51" s="3"/>
      <c r="J51" s="3"/>
      <c r="K51" s="3"/>
      <c r="L51" s="3"/>
      <c r="M51" s="6">
        <v>0</v>
      </c>
      <c r="N51" s="6">
        <v>1</v>
      </c>
      <c r="O51" s="6">
        <v>18</v>
      </c>
      <c r="P51" s="6">
        <v>5</v>
      </c>
      <c r="Q51" s="3"/>
      <c r="R51" s="3"/>
      <c r="S51" s="3">
        <f t="shared" si="0"/>
        <v>0</v>
      </c>
      <c r="T51" s="3">
        <f t="shared" si="1"/>
        <v>20</v>
      </c>
    </row>
    <row r="52" spans="1:20" ht="15.75" x14ac:dyDescent="0.3">
      <c r="A52" s="52" t="s">
        <v>43</v>
      </c>
      <c r="B52" s="52"/>
      <c r="C52" s="4"/>
      <c r="D52" s="4"/>
      <c r="E52" s="4"/>
      <c r="F52" s="4"/>
      <c r="G52" s="4"/>
      <c r="H52" s="4"/>
      <c r="I52" s="4"/>
      <c r="J52" s="4"/>
      <c r="K52" s="4"/>
      <c r="L52" s="4"/>
      <c r="M52" s="7">
        <v>0</v>
      </c>
      <c r="N52" s="7">
        <v>0</v>
      </c>
      <c r="O52" s="7">
        <v>21</v>
      </c>
      <c r="P52" s="7">
        <v>6</v>
      </c>
      <c r="Q52" s="4"/>
      <c r="R52" s="4"/>
      <c r="S52" s="4">
        <f t="shared" si="0"/>
        <v>0</v>
      </c>
      <c r="T52" s="4">
        <f t="shared" si="1"/>
        <v>0</v>
      </c>
    </row>
    <row r="53" spans="1:20" ht="15.75" x14ac:dyDescent="0.3">
      <c r="A53" s="52" t="s">
        <v>44</v>
      </c>
      <c r="B53" s="52"/>
      <c r="C53" s="3"/>
      <c r="D53" s="3"/>
      <c r="E53" s="3"/>
      <c r="F53" s="3"/>
      <c r="G53" s="3"/>
      <c r="H53" s="3"/>
      <c r="I53" s="3"/>
      <c r="J53" s="3"/>
      <c r="K53" s="3"/>
      <c r="L53" s="3"/>
      <c r="M53" s="6">
        <v>3</v>
      </c>
      <c r="N53" s="6">
        <v>0</v>
      </c>
      <c r="O53" s="6">
        <v>8</v>
      </c>
      <c r="P53" s="6">
        <v>15</v>
      </c>
      <c r="Q53" s="3"/>
      <c r="R53" s="3"/>
      <c r="S53" s="3">
        <f t="shared" si="0"/>
        <v>37.5</v>
      </c>
      <c r="T53" s="3">
        <f t="shared" si="1"/>
        <v>0</v>
      </c>
    </row>
    <row r="54" spans="1:20" ht="15.75" x14ac:dyDescent="0.3">
      <c r="A54" s="52" t="s">
        <v>45</v>
      </c>
      <c r="B54" s="52"/>
      <c r="C54" s="4"/>
      <c r="D54" s="4"/>
      <c r="E54" s="4"/>
      <c r="F54" s="4"/>
      <c r="G54" s="4"/>
      <c r="H54" s="4"/>
      <c r="I54" s="4"/>
      <c r="J54" s="4"/>
      <c r="K54" s="4"/>
      <c r="L54" s="4"/>
      <c r="M54" s="7">
        <v>0</v>
      </c>
      <c r="N54" s="7">
        <v>0</v>
      </c>
      <c r="O54" s="7">
        <v>13</v>
      </c>
      <c r="P54" s="7">
        <v>30</v>
      </c>
      <c r="Q54" s="4"/>
      <c r="R54" s="4"/>
      <c r="S54" s="4">
        <f t="shared" si="0"/>
        <v>0</v>
      </c>
      <c r="T54" s="4">
        <f t="shared" si="1"/>
        <v>0</v>
      </c>
    </row>
    <row r="55" spans="1:20" ht="15.75" x14ac:dyDescent="0.3">
      <c r="A55" s="52" t="s">
        <v>46</v>
      </c>
      <c r="B55" s="52"/>
      <c r="C55" s="3"/>
      <c r="D55" s="3"/>
      <c r="E55" s="3"/>
      <c r="F55" s="3"/>
      <c r="G55" s="3"/>
      <c r="H55" s="3"/>
      <c r="I55" s="3"/>
      <c r="J55" s="3"/>
      <c r="K55" s="3"/>
      <c r="L55" s="3"/>
      <c r="M55" s="6">
        <v>0</v>
      </c>
      <c r="N55" s="6">
        <v>0</v>
      </c>
      <c r="O55" s="6">
        <v>6</v>
      </c>
      <c r="P55" s="6">
        <v>0</v>
      </c>
      <c r="Q55" s="3"/>
      <c r="R55" s="3"/>
      <c r="S55" s="3">
        <f t="shared" si="0"/>
        <v>0</v>
      </c>
      <c r="T55" s="3" t="e">
        <f t="shared" si="1"/>
        <v>#DIV/0!</v>
      </c>
    </row>
    <row r="56" spans="1:20" ht="15.75" x14ac:dyDescent="0.3">
      <c r="A56" s="52" t="s">
        <v>47</v>
      </c>
      <c r="B56" s="52"/>
      <c r="C56" s="4"/>
      <c r="D56" s="4"/>
      <c r="E56" s="4"/>
      <c r="F56" s="4"/>
      <c r="G56" s="4"/>
      <c r="H56" s="4"/>
      <c r="I56" s="4"/>
      <c r="J56" s="4"/>
      <c r="K56" s="4"/>
      <c r="L56" s="4"/>
      <c r="M56" s="7">
        <v>0</v>
      </c>
      <c r="N56" s="7" t="s">
        <v>78</v>
      </c>
      <c r="O56" s="7">
        <v>5</v>
      </c>
      <c r="P56" s="7">
        <v>30</v>
      </c>
      <c r="Q56" s="4"/>
      <c r="R56" s="4"/>
      <c r="S56" s="4">
        <f t="shared" si="0"/>
        <v>0</v>
      </c>
      <c r="T56" s="4" t="e">
        <f t="shared" si="1"/>
        <v>#VALUE!</v>
      </c>
    </row>
    <row r="57" spans="1:20" ht="15.75" x14ac:dyDescent="0.3">
      <c r="A57" s="52" t="s">
        <v>48</v>
      </c>
      <c r="B57" s="52"/>
      <c r="C57" s="3"/>
      <c r="D57" s="3"/>
      <c r="E57" s="3"/>
      <c r="F57" s="3"/>
      <c r="G57" s="3"/>
      <c r="H57" s="3"/>
      <c r="I57" s="3"/>
      <c r="J57" s="3"/>
      <c r="K57" s="3"/>
      <c r="L57" s="3"/>
      <c r="M57" s="6">
        <v>7</v>
      </c>
      <c r="N57" s="6">
        <v>8</v>
      </c>
      <c r="O57" s="6">
        <v>24</v>
      </c>
      <c r="P57" s="6">
        <v>42</v>
      </c>
      <c r="Q57" s="3"/>
      <c r="R57" s="3"/>
      <c r="S57" s="3">
        <f t="shared" si="0"/>
        <v>29.166666666666668</v>
      </c>
      <c r="T57" s="3">
        <f t="shared" si="1"/>
        <v>19.047619047619047</v>
      </c>
    </row>
    <row r="58" spans="1:20" ht="15.75" x14ac:dyDescent="0.3">
      <c r="A58" s="52" t="s">
        <v>49</v>
      </c>
      <c r="B58" s="52"/>
      <c r="C58" s="4"/>
      <c r="D58" s="4"/>
      <c r="E58" s="4"/>
      <c r="F58" s="4"/>
      <c r="G58" s="4"/>
      <c r="H58" s="4"/>
      <c r="I58" s="4"/>
      <c r="J58" s="4"/>
      <c r="K58" s="4"/>
      <c r="L58" s="4"/>
      <c r="M58" s="7">
        <v>12</v>
      </c>
      <c r="N58" s="7">
        <v>15</v>
      </c>
      <c r="O58" s="7">
        <v>77</v>
      </c>
      <c r="P58" s="7">
        <v>32</v>
      </c>
      <c r="Q58" s="4"/>
      <c r="R58" s="4"/>
      <c r="S58" s="4">
        <f t="shared" si="0"/>
        <v>15.584415584415584</v>
      </c>
      <c r="T58" s="4">
        <f t="shared" si="1"/>
        <v>46.875</v>
      </c>
    </row>
    <row r="59" spans="1:20" ht="15.75" x14ac:dyDescent="0.3">
      <c r="A59" s="52" t="s">
        <v>50</v>
      </c>
      <c r="B59" s="52"/>
      <c r="C59" s="3"/>
      <c r="D59" s="3"/>
      <c r="E59" s="3"/>
      <c r="F59" s="3"/>
      <c r="G59" s="3"/>
      <c r="H59" s="3"/>
      <c r="I59" s="3"/>
      <c r="J59" s="3"/>
      <c r="K59" s="3"/>
      <c r="L59" s="3"/>
      <c r="M59" s="6">
        <v>4</v>
      </c>
      <c r="N59" s="6">
        <v>8</v>
      </c>
      <c r="O59" s="6">
        <v>681</v>
      </c>
      <c r="P59" s="6">
        <v>317</v>
      </c>
      <c r="Q59" s="3"/>
      <c r="R59" s="3"/>
      <c r="S59" s="3">
        <f t="shared" si="0"/>
        <v>0.58737151248164465</v>
      </c>
      <c r="T59" s="3">
        <f t="shared" si="1"/>
        <v>2.5236593059936907</v>
      </c>
    </row>
    <row r="60" spans="1:20" ht="15.75" x14ac:dyDescent="0.3">
      <c r="A60" s="52" t="s">
        <v>51</v>
      </c>
      <c r="B60" s="52"/>
      <c r="C60" s="4"/>
      <c r="D60" s="4"/>
      <c r="E60" s="4"/>
      <c r="F60" s="4"/>
      <c r="G60" s="4"/>
      <c r="H60" s="4"/>
      <c r="I60" s="4"/>
      <c r="J60" s="4"/>
      <c r="K60" s="4"/>
      <c r="L60" s="4"/>
      <c r="M60" s="7">
        <v>1</v>
      </c>
      <c r="N60" s="7" t="s">
        <v>78</v>
      </c>
      <c r="O60" s="7">
        <v>18</v>
      </c>
      <c r="P60" s="7">
        <v>70</v>
      </c>
      <c r="Q60" s="4"/>
      <c r="R60" s="4"/>
      <c r="S60" s="4">
        <f t="shared" si="0"/>
        <v>5.5555555555555554</v>
      </c>
      <c r="T60" s="4" t="e">
        <f t="shared" si="1"/>
        <v>#VALUE!</v>
      </c>
    </row>
    <row r="61" spans="1:20" ht="15.75" x14ac:dyDescent="0.3">
      <c r="A61" s="52" t="s">
        <v>52</v>
      </c>
      <c r="B61" s="52"/>
      <c r="C61" s="3"/>
      <c r="D61" s="3"/>
      <c r="E61" s="3"/>
      <c r="F61" s="3"/>
      <c r="G61" s="3"/>
      <c r="H61" s="3"/>
      <c r="I61" s="3"/>
      <c r="J61" s="3"/>
      <c r="K61" s="3"/>
      <c r="L61" s="3"/>
      <c r="M61" s="6">
        <v>11</v>
      </c>
      <c r="N61" s="6" t="s">
        <v>79</v>
      </c>
      <c r="O61" s="6">
        <v>58</v>
      </c>
      <c r="P61" s="6" t="s">
        <v>79</v>
      </c>
      <c r="Q61" s="3"/>
      <c r="R61" s="3"/>
      <c r="S61" s="3">
        <f t="shared" si="0"/>
        <v>18.96551724137931</v>
      </c>
      <c r="T61" s="3" t="e">
        <f t="shared" si="1"/>
        <v>#VALUE!</v>
      </c>
    </row>
    <row r="62" spans="1:20" ht="15.75" x14ac:dyDescent="0.3">
      <c r="A62" s="52" t="s">
        <v>53</v>
      </c>
      <c r="B62" s="52"/>
      <c r="C62" s="4"/>
      <c r="D62" s="4"/>
      <c r="E62" s="4"/>
      <c r="F62" s="4"/>
      <c r="G62" s="4"/>
      <c r="H62" s="4"/>
      <c r="I62" s="4"/>
      <c r="J62" s="4"/>
      <c r="K62" s="4"/>
      <c r="L62" s="4"/>
      <c r="M62" s="7">
        <v>30</v>
      </c>
      <c r="N62" s="7">
        <v>24</v>
      </c>
      <c r="O62" s="7">
        <v>179</v>
      </c>
      <c r="P62" s="7">
        <v>234</v>
      </c>
      <c r="Q62" s="4"/>
      <c r="R62" s="4"/>
      <c r="S62" s="4">
        <f t="shared" si="0"/>
        <v>16.759776536312849</v>
      </c>
      <c r="T62" s="4">
        <f t="shared" si="1"/>
        <v>10.256410256410255</v>
      </c>
    </row>
    <row r="63" spans="1:20" ht="15.75" x14ac:dyDescent="0.3">
      <c r="A63" s="52" t="s">
        <v>54</v>
      </c>
      <c r="B63" s="52"/>
      <c r="C63" s="3"/>
      <c r="D63" s="3"/>
      <c r="E63" s="3"/>
      <c r="F63" s="3"/>
      <c r="G63" s="3"/>
      <c r="H63" s="3"/>
      <c r="I63" s="3"/>
      <c r="J63" s="3"/>
      <c r="K63" s="3"/>
      <c r="L63" s="3"/>
      <c r="M63" s="6">
        <v>5</v>
      </c>
      <c r="N63" s="6">
        <v>5</v>
      </c>
      <c r="O63" s="6">
        <v>24</v>
      </c>
      <c r="P63" s="6">
        <v>0</v>
      </c>
      <c r="Q63" s="3"/>
      <c r="R63" s="3"/>
      <c r="S63" s="3">
        <f t="shared" si="0"/>
        <v>20.833333333333336</v>
      </c>
      <c r="T63" s="3" t="e">
        <f t="shared" si="1"/>
        <v>#DIV/0!</v>
      </c>
    </row>
    <row r="64" spans="1:20" ht="15.75" x14ac:dyDescent="0.3">
      <c r="A64" s="52" t="s">
        <v>55</v>
      </c>
      <c r="B64" s="52"/>
      <c r="C64" s="4"/>
      <c r="D64" s="4"/>
      <c r="E64" s="4"/>
      <c r="F64" s="4"/>
      <c r="G64" s="4"/>
      <c r="H64" s="4"/>
      <c r="I64" s="4"/>
      <c r="J64" s="4"/>
      <c r="K64" s="4"/>
      <c r="L64" s="4"/>
      <c r="M64" s="7">
        <v>7</v>
      </c>
      <c r="N64" s="7">
        <v>0</v>
      </c>
      <c r="O64" s="7">
        <v>22</v>
      </c>
      <c r="P64" s="7">
        <v>102</v>
      </c>
      <c r="Q64" s="4"/>
      <c r="R64" s="4"/>
      <c r="S64" s="4">
        <f t="shared" si="0"/>
        <v>31.818181818181817</v>
      </c>
      <c r="T64" s="4">
        <f t="shared" si="1"/>
        <v>0</v>
      </c>
    </row>
    <row r="65" spans="1:20" ht="15.75" x14ac:dyDescent="0.3">
      <c r="A65" s="52" t="s">
        <v>56</v>
      </c>
      <c r="B65" s="52"/>
      <c r="C65" s="3"/>
      <c r="D65" s="3"/>
      <c r="E65" s="3"/>
      <c r="F65" s="3"/>
      <c r="G65" s="3"/>
      <c r="H65" s="3"/>
      <c r="I65" s="3"/>
      <c r="J65" s="3"/>
      <c r="K65" s="3"/>
      <c r="L65" s="3"/>
      <c r="M65" s="6">
        <v>2</v>
      </c>
      <c r="N65" s="6">
        <v>1</v>
      </c>
      <c r="O65" s="6">
        <v>12</v>
      </c>
      <c r="P65" s="6">
        <v>36</v>
      </c>
      <c r="Q65" s="3"/>
      <c r="R65" s="3"/>
      <c r="S65" s="3">
        <f t="shared" si="0"/>
        <v>16.666666666666664</v>
      </c>
      <c r="T65" s="3">
        <f t="shared" si="1"/>
        <v>2.7777777777777777</v>
      </c>
    </row>
    <row r="66" spans="1:20" ht="15.75" x14ac:dyDescent="0.3">
      <c r="A66" s="52" t="s">
        <v>57</v>
      </c>
      <c r="B66" s="52"/>
      <c r="C66" s="4"/>
      <c r="D66" s="4"/>
      <c r="E66" s="4"/>
      <c r="F66" s="4"/>
      <c r="G66" s="4"/>
      <c r="H66" s="4"/>
      <c r="I66" s="4"/>
      <c r="J66" s="4"/>
      <c r="K66" s="4"/>
      <c r="L66" s="4"/>
      <c r="M66" s="7">
        <v>18</v>
      </c>
      <c r="N66" s="7">
        <v>1</v>
      </c>
      <c r="O66" s="7">
        <v>0</v>
      </c>
      <c r="P66" s="7">
        <v>0</v>
      </c>
      <c r="Q66" s="4"/>
      <c r="R66" s="4"/>
      <c r="S66" s="4" t="e">
        <f t="shared" si="0"/>
        <v>#DIV/0!</v>
      </c>
      <c r="T66" s="4" t="e">
        <f t="shared" si="1"/>
        <v>#DIV/0!</v>
      </c>
    </row>
    <row r="67" spans="1:20" ht="15.75" x14ac:dyDescent="0.3">
      <c r="A67" s="52" t="s">
        <v>58</v>
      </c>
      <c r="B67" s="52"/>
      <c r="C67" s="3"/>
      <c r="D67" s="3"/>
      <c r="E67" s="3"/>
      <c r="F67" s="3"/>
      <c r="G67" s="3"/>
      <c r="H67" s="3"/>
      <c r="I67" s="3"/>
      <c r="J67" s="3"/>
      <c r="K67" s="3"/>
      <c r="L67" s="3"/>
      <c r="M67" s="6">
        <v>1</v>
      </c>
      <c r="N67" s="6">
        <v>1</v>
      </c>
      <c r="O67" s="6">
        <v>9</v>
      </c>
      <c r="P67" s="6">
        <v>14</v>
      </c>
      <c r="Q67" s="3"/>
      <c r="R67" s="3"/>
      <c r="S67" s="3">
        <f t="shared" si="0"/>
        <v>11.111111111111111</v>
      </c>
      <c r="T67" s="3">
        <f t="shared" si="1"/>
        <v>7.1428571428571423</v>
      </c>
    </row>
    <row r="68" spans="1:20" ht="15.75" x14ac:dyDescent="0.3">
      <c r="A68" s="52" t="s">
        <v>59</v>
      </c>
      <c r="B68" s="52"/>
      <c r="C68" s="4"/>
      <c r="D68" s="4"/>
      <c r="E68" s="4"/>
      <c r="F68" s="4"/>
      <c r="G68" s="4"/>
      <c r="H68" s="4"/>
      <c r="I68" s="4"/>
      <c r="J68" s="4"/>
      <c r="K68" s="4"/>
      <c r="L68" s="4"/>
      <c r="M68" s="7">
        <v>0</v>
      </c>
      <c r="N68" s="7">
        <v>0</v>
      </c>
      <c r="O68" s="7">
        <v>17</v>
      </c>
      <c r="P68" s="7">
        <v>1</v>
      </c>
      <c r="Q68" s="4"/>
      <c r="R68" s="4"/>
      <c r="S68" s="4">
        <f t="shared" si="0"/>
        <v>0</v>
      </c>
      <c r="T68" s="4">
        <f t="shared" si="1"/>
        <v>0</v>
      </c>
    </row>
    <row r="69" spans="1:20" ht="15.75" x14ac:dyDescent="0.3">
      <c r="A69" s="52" t="s">
        <v>60</v>
      </c>
      <c r="B69" s="52"/>
      <c r="C69" s="3"/>
      <c r="D69" s="3"/>
      <c r="E69" s="3"/>
      <c r="F69" s="3"/>
      <c r="G69" s="3"/>
      <c r="H69" s="3"/>
      <c r="I69" s="3"/>
      <c r="J69" s="3"/>
      <c r="K69" s="3"/>
      <c r="L69" s="3"/>
      <c r="M69" s="6">
        <v>0</v>
      </c>
      <c r="N69" s="6">
        <v>0</v>
      </c>
      <c r="O69" s="6">
        <v>36</v>
      </c>
      <c r="P69" s="6">
        <v>38</v>
      </c>
      <c r="Q69" s="3"/>
      <c r="R69" s="3"/>
      <c r="S69" s="3">
        <f t="shared" si="0"/>
        <v>0</v>
      </c>
      <c r="T69" s="3">
        <f t="shared" si="1"/>
        <v>0</v>
      </c>
    </row>
    <row r="70" spans="1:20" ht="15.75" x14ac:dyDescent="0.3">
      <c r="A70" s="52" t="s">
        <v>1</v>
      </c>
      <c r="B70" s="52"/>
      <c r="C70" s="4"/>
      <c r="D70" s="4"/>
      <c r="E70" s="4"/>
      <c r="F70" s="4"/>
      <c r="G70" s="4"/>
      <c r="H70" s="4"/>
      <c r="I70" s="4"/>
      <c r="J70" s="4"/>
      <c r="K70" s="4"/>
      <c r="L70" s="4"/>
      <c r="M70" s="7">
        <v>0</v>
      </c>
      <c r="N70" s="7">
        <v>0</v>
      </c>
      <c r="O70" s="7">
        <v>0</v>
      </c>
      <c r="P70" s="7">
        <v>0</v>
      </c>
      <c r="Q70" s="4"/>
      <c r="R70" s="4"/>
      <c r="S70" s="4" t="e">
        <f t="shared" si="0"/>
        <v>#DIV/0!</v>
      </c>
      <c r="T70" s="4" t="e">
        <f t="shared" si="1"/>
        <v>#DIV/0!</v>
      </c>
    </row>
    <row r="71" spans="1:20" ht="15.75" x14ac:dyDescent="0.3">
      <c r="A71" s="52" t="s">
        <v>61</v>
      </c>
      <c r="B71" s="52"/>
      <c r="C71" s="3"/>
      <c r="D71" s="3"/>
      <c r="E71" s="3"/>
      <c r="F71" s="3"/>
      <c r="G71" s="3"/>
      <c r="H71" s="3"/>
      <c r="I71" s="3"/>
      <c r="J71" s="3"/>
      <c r="K71" s="3"/>
      <c r="L71" s="3"/>
      <c r="M71" s="6">
        <v>3</v>
      </c>
      <c r="N71" s="6">
        <v>0</v>
      </c>
      <c r="O71" s="6">
        <v>34</v>
      </c>
      <c r="P71" s="6">
        <v>67</v>
      </c>
      <c r="Q71" s="3"/>
      <c r="R71" s="3"/>
      <c r="S71" s="3">
        <f t="shared" si="0"/>
        <v>8.8235294117647065</v>
      </c>
      <c r="T71" s="3">
        <f t="shared" si="1"/>
        <v>0</v>
      </c>
    </row>
    <row r="72" spans="1:20" ht="15.75" x14ac:dyDescent="0.3">
      <c r="A72" s="52" t="s">
        <v>62</v>
      </c>
      <c r="B72" s="52"/>
      <c r="C72" s="4"/>
      <c r="D72" s="4"/>
      <c r="E72" s="4"/>
      <c r="F72" s="4"/>
      <c r="G72" s="4"/>
      <c r="H72" s="4"/>
      <c r="I72" s="4"/>
      <c r="J72" s="4"/>
      <c r="K72" s="4"/>
      <c r="L72" s="4"/>
      <c r="M72" s="7">
        <v>0</v>
      </c>
      <c r="N72" s="7">
        <v>0</v>
      </c>
      <c r="O72" s="7">
        <v>141</v>
      </c>
      <c r="P72" s="7">
        <v>13</v>
      </c>
      <c r="Q72" s="4"/>
      <c r="R72" s="4"/>
      <c r="S72" s="4">
        <f t="shared" si="0"/>
        <v>0</v>
      </c>
      <c r="T72" s="4">
        <f t="shared" si="1"/>
        <v>0</v>
      </c>
    </row>
    <row r="73" spans="1:20" ht="15.75" x14ac:dyDescent="0.3">
      <c r="A73" s="52" t="s">
        <v>63</v>
      </c>
      <c r="B73" s="52"/>
      <c r="C73" s="3"/>
      <c r="D73" s="3"/>
      <c r="E73" s="3"/>
      <c r="F73" s="3"/>
      <c r="G73" s="3"/>
      <c r="H73" s="3"/>
      <c r="I73" s="3"/>
      <c r="J73" s="3"/>
      <c r="K73" s="3"/>
      <c r="L73" s="3"/>
      <c r="M73" s="6">
        <v>2</v>
      </c>
      <c r="N73" s="6">
        <v>10</v>
      </c>
      <c r="O73" s="6">
        <v>185</v>
      </c>
      <c r="P73" s="6">
        <v>44</v>
      </c>
      <c r="Q73" s="3"/>
      <c r="R73" s="3"/>
      <c r="S73" s="3">
        <f t="shared" si="0"/>
        <v>1.0810810810810811</v>
      </c>
      <c r="T73" s="3">
        <f t="shared" si="1"/>
        <v>22.727272727272727</v>
      </c>
    </row>
    <row r="74" spans="1:20" ht="15.75" x14ac:dyDescent="0.3">
      <c r="A74" s="52" t="s">
        <v>64</v>
      </c>
      <c r="B74" s="52"/>
      <c r="C74" s="4"/>
      <c r="D74" s="4"/>
      <c r="E74" s="4"/>
      <c r="F74" s="4"/>
      <c r="G74" s="4"/>
      <c r="H74" s="4"/>
      <c r="I74" s="4"/>
      <c r="J74" s="4"/>
      <c r="K74" s="4"/>
      <c r="L74" s="4"/>
      <c r="M74" s="7">
        <v>0</v>
      </c>
      <c r="N74" s="7" t="s">
        <v>79</v>
      </c>
      <c r="O74" s="7">
        <v>16</v>
      </c>
      <c r="P74" s="7" t="s">
        <v>79</v>
      </c>
      <c r="Q74" s="4"/>
      <c r="R74" s="4"/>
      <c r="S74" s="4">
        <f t="shared" si="0"/>
        <v>0</v>
      </c>
      <c r="T74" s="4" t="e">
        <f t="shared" si="1"/>
        <v>#VALUE!</v>
      </c>
    </row>
    <row r="75" spans="1:20" ht="15.75" x14ac:dyDescent="0.3">
      <c r="A75" s="52" t="s">
        <v>65</v>
      </c>
      <c r="B75" s="52"/>
      <c r="C75" s="3"/>
      <c r="D75" s="3"/>
      <c r="E75" s="3"/>
      <c r="F75" s="3"/>
      <c r="G75" s="3"/>
      <c r="H75" s="3"/>
      <c r="I75" s="3"/>
      <c r="J75" s="3"/>
      <c r="K75" s="3"/>
      <c r="L75" s="3"/>
      <c r="M75" s="6">
        <v>1</v>
      </c>
      <c r="N75" s="6">
        <v>0</v>
      </c>
      <c r="O75" s="6">
        <v>119</v>
      </c>
      <c r="P75" s="6">
        <v>6</v>
      </c>
      <c r="Q75" s="3"/>
      <c r="R75" s="3"/>
      <c r="S75" s="3">
        <f t="shared" si="0"/>
        <v>0.84033613445378152</v>
      </c>
      <c r="T75" s="3">
        <f t="shared" si="1"/>
        <v>0</v>
      </c>
    </row>
    <row r="76" spans="1:20" ht="15.75" x14ac:dyDescent="0.3">
      <c r="A76" s="52" t="s">
        <v>66</v>
      </c>
      <c r="B76" s="52"/>
      <c r="C76" s="4"/>
      <c r="D76" s="4"/>
      <c r="E76" s="4"/>
      <c r="F76" s="4"/>
      <c r="G76" s="4"/>
      <c r="H76" s="4"/>
      <c r="I76" s="4"/>
      <c r="J76" s="4"/>
      <c r="K76" s="4"/>
      <c r="L76" s="4"/>
      <c r="M76" s="7" t="s">
        <v>78</v>
      </c>
      <c r="N76" s="7">
        <v>0</v>
      </c>
      <c r="O76" s="7" t="s">
        <v>78</v>
      </c>
      <c r="P76" s="7">
        <v>0</v>
      </c>
      <c r="Q76" s="4"/>
      <c r="R76" s="4"/>
      <c r="S76" s="4" t="e">
        <f t="shared" si="0"/>
        <v>#VALUE!</v>
      </c>
      <c r="T76" s="4" t="e">
        <f t="shared" si="1"/>
        <v>#DIV/0!</v>
      </c>
    </row>
    <row r="77" spans="1:20" ht="15.75" x14ac:dyDescent="0.3">
      <c r="A77" s="52" t="s">
        <v>67</v>
      </c>
      <c r="B77" s="52"/>
      <c r="C77" s="3"/>
      <c r="D77" s="3"/>
      <c r="E77" s="3"/>
      <c r="F77" s="3"/>
      <c r="G77" s="3"/>
      <c r="H77" s="3"/>
      <c r="I77" s="3"/>
      <c r="J77" s="3"/>
      <c r="K77" s="3"/>
      <c r="L77" s="3"/>
      <c r="M77" s="6">
        <v>0</v>
      </c>
      <c r="N77" s="6">
        <v>0</v>
      </c>
      <c r="O77" s="6">
        <v>0</v>
      </c>
      <c r="P77" s="6">
        <v>0</v>
      </c>
      <c r="Q77" s="3"/>
      <c r="R77" s="3"/>
      <c r="S77" s="3" t="e">
        <f t="shared" si="0"/>
        <v>#DIV/0!</v>
      </c>
      <c r="T77" s="3" t="e">
        <f t="shared" si="1"/>
        <v>#DIV/0!</v>
      </c>
    </row>
    <row r="78" spans="1:20" ht="15.75" x14ac:dyDescent="0.3">
      <c r="A78" s="52" t="s">
        <v>69</v>
      </c>
      <c r="B78" s="52"/>
      <c r="C78" s="4"/>
      <c r="D78" s="4"/>
      <c r="E78" s="4"/>
      <c r="F78" s="4"/>
      <c r="G78" s="4"/>
      <c r="H78" s="4"/>
      <c r="I78" s="4"/>
      <c r="J78" s="4"/>
      <c r="K78" s="4"/>
      <c r="L78" s="4"/>
      <c r="M78" s="7">
        <v>0</v>
      </c>
      <c r="N78" s="7">
        <v>0</v>
      </c>
      <c r="O78" s="7">
        <v>30</v>
      </c>
      <c r="P78" s="7">
        <v>0</v>
      </c>
      <c r="Q78" s="4"/>
      <c r="R78" s="4"/>
      <c r="S78" s="4">
        <f t="shared" si="0"/>
        <v>0</v>
      </c>
      <c r="T78" s="4" t="e">
        <f t="shared" si="1"/>
        <v>#DIV/0!</v>
      </c>
    </row>
    <row r="79" spans="1:20" ht="15.75" x14ac:dyDescent="0.3">
      <c r="A79" s="52" t="s">
        <v>70</v>
      </c>
      <c r="B79" s="52"/>
      <c r="C79" s="3"/>
      <c r="D79" s="3"/>
      <c r="E79" s="3"/>
      <c r="F79" s="3"/>
      <c r="G79" s="3"/>
      <c r="H79" s="3"/>
      <c r="I79" s="3"/>
      <c r="J79" s="3"/>
      <c r="K79" s="3"/>
      <c r="L79" s="3"/>
      <c r="M79" s="6">
        <v>0</v>
      </c>
      <c r="N79" s="6">
        <v>0</v>
      </c>
      <c r="O79" s="6">
        <v>24</v>
      </c>
      <c r="P79" s="6">
        <v>1</v>
      </c>
      <c r="Q79" s="3"/>
      <c r="R79" s="3"/>
      <c r="S79" s="3">
        <f t="shared" si="0"/>
        <v>0</v>
      </c>
      <c r="T79" s="3">
        <f t="shared" si="1"/>
        <v>0</v>
      </c>
    </row>
    <row r="80" spans="1:20" ht="15.75" x14ac:dyDescent="0.3">
      <c r="A80" s="52" t="s">
        <v>71</v>
      </c>
      <c r="B80" s="52"/>
      <c r="C80" s="4"/>
      <c r="D80" s="4"/>
      <c r="E80" s="4"/>
      <c r="F80" s="4"/>
      <c r="G80" s="4"/>
      <c r="H80" s="4"/>
      <c r="I80" s="4"/>
      <c r="J80" s="4"/>
      <c r="K80" s="4"/>
      <c r="L80" s="4"/>
      <c r="M80" s="7">
        <v>0</v>
      </c>
      <c r="N80" s="7">
        <v>0</v>
      </c>
      <c r="O80" s="7">
        <v>0</v>
      </c>
      <c r="P80" s="7">
        <v>0</v>
      </c>
      <c r="Q80" s="4"/>
      <c r="R80" s="4"/>
      <c r="S80" s="4" t="e">
        <f t="shared" si="0"/>
        <v>#DIV/0!</v>
      </c>
      <c r="T80" s="4" t="e">
        <f t="shared" si="1"/>
        <v>#DIV/0!</v>
      </c>
    </row>
    <row r="81" spans="1:20" ht="15.75" x14ac:dyDescent="0.3">
      <c r="A81" s="52" t="s">
        <v>72</v>
      </c>
      <c r="B81" s="52"/>
      <c r="C81" s="3"/>
      <c r="D81" s="3"/>
      <c r="E81" s="3"/>
      <c r="F81" s="3"/>
      <c r="G81" s="3"/>
      <c r="H81" s="3"/>
      <c r="I81" s="3"/>
      <c r="J81" s="3"/>
      <c r="K81" s="3"/>
      <c r="L81" s="3"/>
      <c r="M81" s="6">
        <v>0</v>
      </c>
      <c r="N81" s="6">
        <v>0</v>
      </c>
      <c r="O81" s="6">
        <v>0</v>
      </c>
      <c r="P81" s="6">
        <v>1</v>
      </c>
      <c r="Q81" s="3"/>
      <c r="R81" s="3"/>
      <c r="S81" s="3" t="e">
        <f t="shared" si="0"/>
        <v>#DIV/0!</v>
      </c>
      <c r="T81" s="3">
        <f t="shared" si="1"/>
        <v>0</v>
      </c>
    </row>
    <row r="82" spans="1:20" ht="15.75" x14ac:dyDescent="0.3">
      <c r="A82" s="52" t="s">
        <v>73</v>
      </c>
      <c r="B82" s="52"/>
      <c r="C82" s="4"/>
      <c r="D82" s="4"/>
      <c r="E82" s="4"/>
      <c r="F82" s="4"/>
      <c r="G82" s="4"/>
      <c r="H82" s="4"/>
      <c r="I82" s="4"/>
      <c r="J82" s="4"/>
      <c r="K82" s="4"/>
      <c r="L82" s="4"/>
      <c r="M82" s="7">
        <v>0</v>
      </c>
      <c r="N82" s="7" t="s">
        <v>79</v>
      </c>
      <c r="O82" s="7">
        <v>0</v>
      </c>
      <c r="P82" s="7" t="s">
        <v>79</v>
      </c>
      <c r="Q82" s="4"/>
      <c r="R82" s="4"/>
      <c r="S82" s="4" t="e">
        <f t="shared" si="0"/>
        <v>#DIV/0!</v>
      </c>
      <c r="T82" s="4" t="e">
        <f t="shared" si="1"/>
        <v>#VALUE!</v>
      </c>
    </row>
    <row r="83" spans="1:20" ht="15.75" x14ac:dyDescent="0.3">
      <c r="A83" s="52" t="s">
        <v>74</v>
      </c>
      <c r="B83" s="52"/>
      <c r="C83" s="3"/>
      <c r="D83" s="3"/>
      <c r="E83" s="3"/>
      <c r="F83" s="3"/>
      <c r="G83" s="3"/>
      <c r="H83" s="3"/>
      <c r="I83" s="3"/>
      <c r="J83" s="3"/>
      <c r="K83" s="3"/>
      <c r="L83" s="3"/>
      <c r="M83" s="6">
        <v>0</v>
      </c>
      <c r="N83" s="6">
        <v>0</v>
      </c>
      <c r="O83" s="6">
        <v>0</v>
      </c>
      <c r="P83" s="6">
        <v>2</v>
      </c>
      <c r="Q83" s="3"/>
      <c r="R83" s="3"/>
      <c r="S83" s="3" t="e">
        <f t="shared" si="0"/>
        <v>#DIV/0!</v>
      </c>
      <c r="T83" s="3">
        <f t="shared" si="1"/>
        <v>0</v>
      </c>
    </row>
    <row r="84" spans="1:20" ht="15.75" x14ac:dyDescent="0.3">
      <c r="A84" s="52" t="s">
        <v>75</v>
      </c>
      <c r="B84" s="52"/>
      <c r="C84" s="4"/>
      <c r="D84" s="4"/>
      <c r="E84" s="4"/>
      <c r="F84" s="4"/>
      <c r="G84" s="4"/>
      <c r="H84" s="4"/>
      <c r="I84" s="4"/>
      <c r="J84" s="4"/>
      <c r="K84" s="4"/>
      <c r="L84" s="4"/>
      <c r="M84" s="7">
        <v>0</v>
      </c>
      <c r="N84" s="7">
        <v>0</v>
      </c>
      <c r="O84" s="7">
        <v>0</v>
      </c>
      <c r="P84" s="7">
        <v>5</v>
      </c>
      <c r="Q84" s="4"/>
      <c r="R84" s="4"/>
      <c r="S84" s="4" t="e">
        <f t="shared" si="0"/>
        <v>#DIV/0!</v>
      </c>
      <c r="T84" s="4">
        <f t="shared" si="1"/>
        <v>0</v>
      </c>
    </row>
    <row r="85" spans="1:20" ht="15.75" x14ac:dyDescent="0.3">
      <c r="A85" s="57" t="s">
        <v>15</v>
      </c>
      <c r="B85" s="57"/>
      <c r="C85" s="2"/>
      <c r="D85" s="2"/>
      <c r="E85" s="2"/>
      <c r="F85" s="2"/>
      <c r="G85" s="2"/>
      <c r="H85" s="2"/>
      <c r="I85" s="2"/>
      <c r="J85" s="2"/>
      <c r="K85" s="2"/>
      <c r="L85" s="2"/>
      <c r="M85" s="5" t="s">
        <v>79</v>
      </c>
      <c r="N85" s="5">
        <v>69</v>
      </c>
      <c r="O85" s="5" t="s">
        <v>79</v>
      </c>
      <c r="P85" s="5">
        <v>197</v>
      </c>
      <c r="Q85" s="2"/>
      <c r="R85" s="2"/>
      <c r="S85" s="2" t="e">
        <f t="shared" si="0"/>
        <v>#VALUE!</v>
      </c>
      <c r="T85" s="2">
        <f t="shared" si="1"/>
        <v>35.025380710659896</v>
      </c>
    </row>
    <row r="86" spans="1:20" ht="15.75" x14ac:dyDescent="0.3">
      <c r="A86" s="52" t="s">
        <v>16</v>
      </c>
      <c r="B86" s="52"/>
      <c r="C86" s="4"/>
      <c r="D86" s="4"/>
      <c r="E86" s="4"/>
      <c r="F86" s="4"/>
      <c r="G86" s="4"/>
      <c r="H86" s="4"/>
      <c r="I86" s="4"/>
      <c r="J86" s="4"/>
      <c r="K86" s="4"/>
      <c r="L86" s="4"/>
      <c r="M86" s="7" t="s">
        <v>79</v>
      </c>
      <c r="N86" s="7">
        <v>69</v>
      </c>
      <c r="O86" s="7" t="s">
        <v>79</v>
      </c>
      <c r="P86" s="7">
        <v>197</v>
      </c>
      <c r="Q86" s="4"/>
      <c r="R86" s="4"/>
      <c r="S86" s="4" t="e">
        <f t="shared" si="0"/>
        <v>#VALUE!</v>
      </c>
      <c r="T86" s="4">
        <f t="shared" si="1"/>
        <v>35.025380710659896</v>
      </c>
    </row>
    <row r="87" spans="1:20" ht="15.75" x14ac:dyDescent="0.3">
      <c r="A87" s="57" t="s">
        <v>26</v>
      </c>
      <c r="B87" s="57"/>
      <c r="C87" s="2"/>
      <c r="D87" s="2"/>
      <c r="E87" s="2"/>
      <c r="F87" s="2"/>
      <c r="G87" s="2"/>
      <c r="H87" s="2"/>
      <c r="I87" s="2"/>
      <c r="J87" s="2"/>
      <c r="K87" s="2"/>
      <c r="L87" s="2"/>
      <c r="M87" s="5" t="s">
        <v>78</v>
      </c>
      <c r="N87" s="5">
        <v>0</v>
      </c>
      <c r="O87" s="5">
        <v>164</v>
      </c>
      <c r="P87" s="5">
        <v>137</v>
      </c>
      <c r="Q87" s="2"/>
      <c r="R87" s="2"/>
      <c r="S87" s="2" t="e">
        <f t="shared" si="0"/>
        <v>#VALUE!</v>
      </c>
      <c r="T87" s="2">
        <f t="shared" si="1"/>
        <v>0</v>
      </c>
    </row>
    <row r="88" spans="1:20" ht="15.75" x14ac:dyDescent="0.3">
      <c r="A88" s="52" t="s">
        <v>27</v>
      </c>
      <c r="B88" s="52"/>
      <c r="C88" s="4"/>
      <c r="D88" s="4"/>
      <c r="E88" s="4"/>
      <c r="F88" s="4"/>
      <c r="G88" s="4"/>
      <c r="H88" s="4"/>
      <c r="I88" s="4"/>
      <c r="J88" s="4"/>
      <c r="K88" s="4"/>
      <c r="L88" s="4"/>
      <c r="M88" s="48" t="s">
        <v>78</v>
      </c>
      <c r="N88" s="7">
        <v>0</v>
      </c>
      <c r="O88" s="7">
        <v>164</v>
      </c>
      <c r="P88" s="7">
        <v>137</v>
      </c>
      <c r="Q88" s="4"/>
      <c r="R88" s="4"/>
      <c r="S88" s="4" t="e">
        <f t="shared" si="0"/>
        <v>#VALUE!</v>
      </c>
      <c r="T88" s="4">
        <f t="shared" si="1"/>
        <v>0</v>
      </c>
    </row>
    <row r="89" spans="1:20" ht="15.75" x14ac:dyDescent="0.3">
      <c r="A89" s="57" t="s">
        <v>17</v>
      </c>
      <c r="B89" s="57"/>
      <c r="C89" s="2"/>
      <c r="D89" s="2"/>
      <c r="E89" s="2"/>
      <c r="F89" s="2"/>
      <c r="G89" s="2"/>
      <c r="H89" s="2"/>
      <c r="I89" s="2"/>
      <c r="J89" s="2"/>
      <c r="K89" s="2"/>
      <c r="L89" s="2"/>
      <c r="M89" s="5" t="s">
        <v>78</v>
      </c>
      <c r="N89" s="5" t="s">
        <v>78</v>
      </c>
      <c r="O89" s="5" t="s">
        <v>78</v>
      </c>
      <c r="P89" s="5" t="s">
        <v>78</v>
      </c>
      <c r="Q89" s="2"/>
      <c r="R89" s="2"/>
      <c r="S89" s="2" t="e">
        <f t="shared" si="0"/>
        <v>#VALUE!</v>
      </c>
      <c r="T89" s="2" t="e">
        <f t="shared" si="1"/>
        <v>#VALUE!</v>
      </c>
    </row>
    <row r="90" spans="1:20" ht="15.75" x14ac:dyDescent="0.3">
      <c r="A90" s="52" t="s">
        <v>18</v>
      </c>
      <c r="B90" s="52"/>
      <c r="C90" s="4"/>
      <c r="D90" s="4"/>
      <c r="E90" s="4"/>
      <c r="F90" s="4"/>
      <c r="G90" s="4"/>
      <c r="H90" s="4"/>
      <c r="I90" s="4"/>
      <c r="J90" s="4"/>
      <c r="K90" s="4"/>
      <c r="L90" s="4"/>
      <c r="M90" s="48" t="s">
        <v>78</v>
      </c>
      <c r="N90" s="48" t="s">
        <v>78</v>
      </c>
      <c r="O90" s="48" t="s">
        <v>78</v>
      </c>
      <c r="P90" s="48" t="s">
        <v>78</v>
      </c>
      <c r="Q90" s="4"/>
      <c r="R90" s="4"/>
      <c r="S90" s="4" t="e">
        <f t="shared" si="0"/>
        <v>#VALUE!</v>
      </c>
      <c r="T90" s="4" t="e">
        <f t="shared" si="1"/>
        <v>#VALUE!</v>
      </c>
    </row>
    <row r="91" spans="1:20" ht="15.75" x14ac:dyDescent="0.3">
      <c r="A91" s="57" t="s">
        <v>13</v>
      </c>
      <c r="B91" s="57"/>
      <c r="C91" s="2"/>
      <c r="D91" s="2"/>
      <c r="E91" s="2"/>
      <c r="F91" s="2"/>
      <c r="G91" s="2"/>
      <c r="H91" s="2"/>
      <c r="I91" s="2"/>
      <c r="J91" s="2"/>
      <c r="K91" s="2"/>
      <c r="L91" s="2"/>
      <c r="M91" s="5">
        <v>2.5000000000000001E-4</v>
      </c>
      <c r="N91" s="5">
        <v>3.0000000000000003E-4</v>
      </c>
      <c r="O91" s="5">
        <v>42.000210000000003</v>
      </c>
      <c r="P91" s="5">
        <v>35.000259999999997</v>
      </c>
      <c r="Q91" s="2"/>
      <c r="R91" s="2"/>
      <c r="S91" s="2">
        <f t="shared" si="0"/>
        <v>5.9523511906249982E-4</v>
      </c>
      <c r="T91" s="2">
        <f t="shared" si="1"/>
        <v>8.5713648984321838E-4</v>
      </c>
    </row>
    <row r="92" spans="1:20" ht="15.75" x14ac:dyDescent="0.3">
      <c r="A92" s="52" t="s">
        <v>29</v>
      </c>
      <c r="B92" s="52"/>
      <c r="C92" s="4"/>
      <c r="D92" s="4"/>
      <c r="E92" s="4"/>
      <c r="F92" s="4"/>
      <c r="G92" s="4"/>
      <c r="H92" s="4"/>
      <c r="I92" s="4"/>
      <c r="J92" s="4"/>
      <c r="K92" s="4"/>
      <c r="L92" s="4"/>
      <c r="M92" s="48" t="s">
        <v>78</v>
      </c>
      <c r="N92" s="48" t="s">
        <v>78</v>
      </c>
      <c r="O92" s="48" t="s">
        <v>78</v>
      </c>
      <c r="P92" s="48" t="s">
        <v>78</v>
      </c>
      <c r="Q92" s="4"/>
      <c r="R92" s="4"/>
      <c r="S92" s="4" t="e">
        <f t="shared" si="0"/>
        <v>#VALUE!</v>
      </c>
      <c r="T92" s="4" t="e">
        <f t="shared" si="1"/>
        <v>#VALUE!</v>
      </c>
    </row>
    <row r="93" spans="1:20" ht="15.75" x14ac:dyDescent="0.3">
      <c r="A93" s="52" t="s">
        <v>30</v>
      </c>
      <c r="B93" s="52"/>
      <c r="C93" s="3"/>
      <c r="D93" s="3"/>
      <c r="E93" s="3"/>
      <c r="F93" s="3"/>
      <c r="G93" s="3"/>
      <c r="H93" s="3"/>
      <c r="I93" s="3"/>
      <c r="J93" s="3"/>
      <c r="K93" s="3"/>
      <c r="L93" s="3"/>
      <c r="M93" s="6">
        <v>0</v>
      </c>
      <c r="N93" s="6" t="s">
        <v>78</v>
      </c>
      <c r="O93" s="6">
        <v>0</v>
      </c>
      <c r="P93" s="6" t="s">
        <v>78</v>
      </c>
      <c r="Q93" s="3"/>
      <c r="R93" s="3"/>
      <c r="S93" s="3" t="e">
        <f t="shared" ref="S93:S102" si="2">(M93/O93)*100</f>
        <v>#DIV/0!</v>
      </c>
      <c r="T93" s="3" t="e">
        <f t="shared" ref="T93:T102" si="3">(N93/P93)*100</f>
        <v>#VALUE!</v>
      </c>
    </row>
    <row r="94" spans="1:20" ht="15.75" x14ac:dyDescent="0.3">
      <c r="A94" s="52" t="s">
        <v>31</v>
      </c>
      <c r="B94" s="52"/>
      <c r="C94" s="4"/>
      <c r="D94" s="4"/>
      <c r="E94" s="4"/>
      <c r="F94" s="4"/>
      <c r="G94" s="4"/>
      <c r="H94" s="4"/>
      <c r="I94" s="4"/>
      <c r="J94" s="4"/>
      <c r="K94" s="4"/>
      <c r="L94" s="4"/>
      <c r="M94" s="7">
        <v>0</v>
      </c>
      <c r="N94" s="7" t="s">
        <v>78</v>
      </c>
      <c r="O94" s="7">
        <v>6</v>
      </c>
      <c r="P94" s="7">
        <v>4</v>
      </c>
      <c r="Q94" s="4"/>
      <c r="R94" s="4"/>
      <c r="S94" s="4">
        <f t="shared" si="2"/>
        <v>0</v>
      </c>
      <c r="T94" s="4" t="e">
        <f t="shared" si="3"/>
        <v>#VALUE!</v>
      </c>
    </row>
    <row r="95" spans="1:20" ht="15.75" x14ac:dyDescent="0.3">
      <c r="A95" s="52" t="s">
        <v>32</v>
      </c>
      <c r="B95" s="52"/>
      <c r="C95" s="3"/>
      <c r="D95" s="3"/>
      <c r="E95" s="3"/>
      <c r="F95" s="3"/>
      <c r="G95" s="3"/>
      <c r="H95" s="3"/>
      <c r="I95" s="3"/>
      <c r="J95" s="3"/>
      <c r="K95" s="3"/>
      <c r="L95" s="3"/>
      <c r="M95" s="39" t="s">
        <v>78</v>
      </c>
      <c r="N95" s="39" t="s">
        <v>78</v>
      </c>
      <c r="O95" s="39" t="s">
        <v>78</v>
      </c>
      <c r="P95" s="39" t="s">
        <v>78</v>
      </c>
      <c r="Q95" s="3"/>
      <c r="R95" s="3"/>
      <c r="S95" s="3" t="e">
        <f t="shared" si="2"/>
        <v>#VALUE!</v>
      </c>
      <c r="T95" s="3" t="e">
        <f t="shared" si="3"/>
        <v>#VALUE!</v>
      </c>
    </row>
    <row r="96" spans="1:20" ht="15.75" x14ac:dyDescent="0.3">
      <c r="A96" s="52" t="s">
        <v>33</v>
      </c>
      <c r="B96" s="52"/>
      <c r="C96" s="4"/>
      <c r="D96" s="4"/>
      <c r="E96" s="4"/>
      <c r="F96" s="4"/>
      <c r="G96" s="4"/>
      <c r="H96" s="4"/>
      <c r="I96" s="4"/>
      <c r="J96" s="4"/>
      <c r="K96" s="4"/>
      <c r="L96" s="4"/>
      <c r="M96" s="7" t="s">
        <v>78</v>
      </c>
      <c r="N96" s="7">
        <v>0</v>
      </c>
      <c r="O96" s="7" t="s">
        <v>78</v>
      </c>
      <c r="P96" s="7">
        <v>0</v>
      </c>
      <c r="Q96" s="4"/>
      <c r="R96" s="4"/>
      <c r="S96" s="4" t="e">
        <f t="shared" si="2"/>
        <v>#VALUE!</v>
      </c>
      <c r="T96" s="4" t="e">
        <f t="shared" si="3"/>
        <v>#DIV/0!</v>
      </c>
    </row>
    <row r="97" spans="1:20" ht="15.75" x14ac:dyDescent="0.3">
      <c r="A97" s="52" t="s">
        <v>34</v>
      </c>
      <c r="B97" s="52"/>
      <c r="C97" s="3"/>
      <c r="D97" s="3"/>
      <c r="E97" s="3"/>
      <c r="F97" s="3"/>
      <c r="G97" s="3"/>
      <c r="H97" s="3"/>
      <c r="I97" s="3"/>
      <c r="J97" s="3"/>
      <c r="K97" s="3"/>
      <c r="L97" s="3"/>
      <c r="M97" s="6">
        <v>0</v>
      </c>
      <c r="N97" s="6">
        <v>0</v>
      </c>
      <c r="O97" s="6">
        <v>0</v>
      </c>
      <c r="P97" s="6">
        <v>0</v>
      </c>
      <c r="Q97" s="3"/>
      <c r="R97" s="3"/>
      <c r="S97" s="3" t="e">
        <f t="shared" si="2"/>
        <v>#DIV/0!</v>
      </c>
      <c r="T97" s="3" t="e">
        <f t="shared" si="3"/>
        <v>#DIV/0!</v>
      </c>
    </row>
    <row r="98" spans="1:20" ht="15.75" x14ac:dyDescent="0.3">
      <c r="A98" s="52" t="s">
        <v>35</v>
      </c>
      <c r="B98" s="52"/>
      <c r="C98" s="4"/>
      <c r="D98" s="4"/>
      <c r="E98" s="4"/>
      <c r="F98" s="4"/>
      <c r="G98" s="4"/>
      <c r="H98" s="4"/>
      <c r="I98" s="4"/>
      <c r="J98" s="4"/>
      <c r="K98" s="4"/>
      <c r="L98" s="4"/>
      <c r="M98" s="7" t="s">
        <v>79</v>
      </c>
      <c r="N98" s="7">
        <v>0</v>
      </c>
      <c r="O98" s="7" t="s">
        <v>79</v>
      </c>
      <c r="P98" s="7">
        <v>0</v>
      </c>
      <c r="Q98" s="4"/>
      <c r="R98" s="4"/>
      <c r="S98" s="4" t="e">
        <f t="shared" si="2"/>
        <v>#VALUE!</v>
      </c>
      <c r="T98" s="4" t="e">
        <f t="shared" si="3"/>
        <v>#DIV/0!</v>
      </c>
    </row>
    <row r="99" spans="1:20" ht="15.75" x14ac:dyDescent="0.3">
      <c r="A99" s="52" t="s">
        <v>14</v>
      </c>
      <c r="B99" s="52"/>
      <c r="C99" s="3"/>
      <c r="D99" s="3"/>
      <c r="E99" s="3"/>
      <c r="F99" s="3"/>
      <c r="G99" s="3"/>
      <c r="H99" s="3"/>
      <c r="I99" s="3"/>
      <c r="J99" s="3"/>
      <c r="K99" s="3"/>
      <c r="L99" s="3"/>
      <c r="M99" s="6">
        <v>0</v>
      </c>
      <c r="N99" s="6">
        <v>0</v>
      </c>
      <c r="O99" s="6">
        <v>0</v>
      </c>
      <c r="P99" s="6">
        <v>0</v>
      </c>
      <c r="Q99" s="3"/>
      <c r="R99" s="3"/>
      <c r="S99" s="3" t="e">
        <f t="shared" si="2"/>
        <v>#DIV/0!</v>
      </c>
      <c r="T99" s="3" t="e">
        <f t="shared" si="3"/>
        <v>#DIV/0!</v>
      </c>
    </row>
    <row r="100" spans="1:20" ht="15.75" x14ac:dyDescent="0.3">
      <c r="A100" s="52" t="s">
        <v>36</v>
      </c>
      <c r="B100" s="52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7">
        <v>0</v>
      </c>
      <c r="N100" s="7">
        <v>0</v>
      </c>
      <c r="O100" s="7">
        <v>36</v>
      </c>
      <c r="P100" s="7">
        <v>6</v>
      </c>
      <c r="Q100" s="4"/>
      <c r="R100" s="4"/>
      <c r="S100" s="4">
        <f t="shared" si="2"/>
        <v>0</v>
      </c>
      <c r="T100" s="4">
        <f t="shared" si="3"/>
        <v>0</v>
      </c>
    </row>
    <row r="101" spans="1:20" ht="15.75" x14ac:dyDescent="0.3">
      <c r="A101" s="52" t="s">
        <v>37</v>
      </c>
      <c r="B101" s="5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6">
        <v>0</v>
      </c>
      <c r="N101" s="6">
        <v>0</v>
      </c>
      <c r="O101" s="6">
        <v>0</v>
      </c>
      <c r="P101" s="6">
        <v>25</v>
      </c>
      <c r="Q101" s="3"/>
      <c r="R101" s="3"/>
      <c r="S101" s="3" t="e">
        <f t="shared" si="2"/>
        <v>#DIV/0!</v>
      </c>
      <c r="T101" s="3">
        <f t="shared" si="3"/>
        <v>0</v>
      </c>
    </row>
    <row r="102" spans="1:20" ht="16.5" thickBot="1" x14ac:dyDescent="0.35">
      <c r="A102" s="52" t="s">
        <v>38</v>
      </c>
      <c r="B102" s="52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7">
        <v>0</v>
      </c>
      <c r="N102" s="7" t="s">
        <v>78</v>
      </c>
      <c r="O102" s="7">
        <v>0</v>
      </c>
      <c r="P102" s="7" t="s">
        <v>78</v>
      </c>
      <c r="Q102" s="4"/>
      <c r="R102" s="4"/>
      <c r="S102" s="4" t="e">
        <f t="shared" si="2"/>
        <v>#DIV/0!</v>
      </c>
      <c r="T102" s="4" t="e">
        <f t="shared" si="3"/>
        <v>#VALUE!</v>
      </c>
    </row>
    <row r="103" spans="1:20" ht="15.75" thickTop="1" x14ac:dyDescent="0.25">
      <c r="A103" s="87" t="s">
        <v>77</v>
      </c>
      <c r="B103" s="87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8">
        <f>SUM(M92:M102,M90,M88,M86,M48:M84,M41:M46,M29:M39)</f>
        <v>176</v>
      </c>
      <c r="N103" s="8">
        <f>SUM(N92:N102,N90,N88,N86,N48:N84,N41:N46,N29:N39)</f>
        <v>250</v>
      </c>
      <c r="O103" s="8">
        <f>SUM(O92:O102,O90,O88,O86,O48:O84,O41:O46,O29:O39)</f>
        <v>3279</v>
      </c>
      <c r="P103" s="8">
        <f>SUM(P92:P102,P90,P88,P86,P48:P84,P41:P46,P29:P39)</f>
        <v>2549</v>
      </c>
      <c r="Q103" s="11">
        <v>10</v>
      </c>
      <c r="R103" s="11">
        <v>8.695652173913043</v>
      </c>
      <c r="S103" s="12">
        <f>(M103/O103)*100</f>
        <v>5.3674900884415981</v>
      </c>
      <c r="T103" s="12">
        <f>(N103/P103)*100</f>
        <v>9.8077677520596325</v>
      </c>
    </row>
    <row r="105" spans="1:20" x14ac:dyDescent="0.25">
      <c r="A105" s="84" t="s">
        <v>169</v>
      </c>
    </row>
  </sheetData>
  <mergeCells count="115">
    <mergeCell ref="O26:P26"/>
    <mergeCell ref="Q26:R26"/>
    <mergeCell ref="S26:T26"/>
    <mergeCell ref="C26:D26"/>
    <mergeCell ref="E26:F26"/>
    <mergeCell ref="G26:H26"/>
    <mergeCell ref="I26:J26"/>
    <mergeCell ref="K26:L26"/>
    <mergeCell ref="M26:N26"/>
    <mergeCell ref="B7:C7"/>
    <mergeCell ref="E7:F7"/>
    <mergeCell ref="B8:F8"/>
    <mergeCell ref="B9:F9"/>
    <mergeCell ref="B10:F10"/>
    <mergeCell ref="C3:F3"/>
    <mergeCell ref="B4:B5"/>
    <mergeCell ref="C4:D4"/>
    <mergeCell ref="E4:F4"/>
    <mergeCell ref="C5:D6"/>
    <mergeCell ref="E5:F6"/>
    <mergeCell ref="B15:F15"/>
    <mergeCell ref="A16:F16"/>
    <mergeCell ref="A17:A18"/>
    <mergeCell ref="B17:B18"/>
    <mergeCell ref="C17:D19"/>
    <mergeCell ref="E17:F19"/>
    <mergeCell ref="B11:F11"/>
    <mergeCell ref="B12:F12"/>
    <mergeCell ref="B13:C13"/>
    <mergeCell ref="E13:F13"/>
    <mergeCell ref="B14:F14"/>
    <mergeCell ref="A26:B26"/>
    <mergeCell ref="A27:B27"/>
    <mergeCell ref="A28:B28"/>
    <mergeCell ref="A29:B29"/>
    <mergeCell ref="A30:B30"/>
    <mergeCell ref="A20:A23"/>
    <mergeCell ref="B20:B23"/>
    <mergeCell ref="C20:D21"/>
    <mergeCell ref="E20:F21"/>
    <mergeCell ref="C22:D23"/>
    <mergeCell ref="E22:F23"/>
    <mergeCell ref="A36:B36"/>
    <mergeCell ref="A37:B37"/>
    <mergeCell ref="A38:B38"/>
    <mergeCell ref="A39:B39"/>
    <mergeCell ref="A40:B40"/>
    <mergeCell ref="A31:B31"/>
    <mergeCell ref="A32:B32"/>
    <mergeCell ref="A33:B33"/>
    <mergeCell ref="A34:B34"/>
    <mergeCell ref="A35:B35"/>
    <mergeCell ref="A46:B46"/>
    <mergeCell ref="A47:B47"/>
    <mergeCell ref="A48:B48"/>
    <mergeCell ref="A49:B49"/>
    <mergeCell ref="A50:B50"/>
    <mergeCell ref="A41:B41"/>
    <mergeCell ref="A42:B42"/>
    <mergeCell ref="A43:B43"/>
    <mergeCell ref="A44:B44"/>
    <mergeCell ref="A45:B45"/>
    <mergeCell ref="A56:B56"/>
    <mergeCell ref="A57:B57"/>
    <mergeCell ref="A58:B58"/>
    <mergeCell ref="A59:B59"/>
    <mergeCell ref="A60:B60"/>
    <mergeCell ref="A51:B51"/>
    <mergeCell ref="A52:B52"/>
    <mergeCell ref="A53:B53"/>
    <mergeCell ref="A54:B54"/>
    <mergeCell ref="A55:B55"/>
    <mergeCell ref="A66:B66"/>
    <mergeCell ref="A67:B67"/>
    <mergeCell ref="A68:B68"/>
    <mergeCell ref="A69:B69"/>
    <mergeCell ref="A70:B70"/>
    <mergeCell ref="A61:B61"/>
    <mergeCell ref="A62:B62"/>
    <mergeCell ref="A63:B63"/>
    <mergeCell ref="A64:B64"/>
    <mergeCell ref="A65:B65"/>
    <mergeCell ref="A76:B76"/>
    <mergeCell ref="A77:B77"/>
    <mergeCell ref="A78:B78"/>
    <mergeCell ref="A79:B79"/>
    <mergeCell ref="A80:B80"/>
    <mergeCell ref="A71:B71"/>
    <mergeCell ref="A72:B72"/>
    <mergeCell ref="A73:B73"/>
    <mergeCell ref="A74:B74"/>
    <mergeCell ref="A75:B75"/>
    <mergeCell ref="A86:B86"/>
    <mergeCell ref="A87:B87"/>
    <mergeCell ref="A88:B88"/>
    <mergeCell ref="A89:B89"/>
    <mergeCell ref="A90:B90"/>
    <mergeCell ref="A81:B81"/>
    <mergeCell ref="A82:B82"/>
    <mergeCell ref="A83:B83"/>
    <mergeCell ref="A84:B84"/>
    <mergeCell ref="A85:B85"/>
    <mergeCell ref="A101:B101"/>
    <mergeCell ref="A102:B102"/>
    <mergeCell ref="A103:B103"/>
    <mergeCell ref="A96:B96"/>
    <mergeCell ref="A97:B97"/>
    <mergeCell ref="A98:B98"/>
    <mergeCell ref="A99:B99"/>
    <mergeCell ref="A100:B100"/>
    <mergeCell ref="A91:B91"/>
    <mergeCell ref="A92:B92"/>
    <mergeCell ref="A93:B93"/>
    <mergeCell ref="A94:B94"/>
    <mergeCell ref="A95:B9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showRowColHeaders="0" zoomScaleNormal="100" workbookViewId="0">
      <selection activeCell="A42" sqref="A42:B42"/>
    </sheetView>
  </sheetViews>
  <sheetFormatPr baseColWidth="10" defaultRowHeight="15" x14ac:dyDescent="0.25"/>
  <cols>
    <col min="1" max="1" width="37.85546875" customWidth="1"/>
    <col min="2" max="2" width="52.140625" customWidth="1"/>
    <col min="3" max="6" width="17" customWidth="1"/>
    <col min="7" max="8" width="17" style="50" customWidth="1"/>
    <col min="9" max="14" width="17" customWidth="1"/>
  </cols>
  <sheetData>
    <row r="1" spans="1:8" s="37" customFormat="1" ht="87.95" customHeight="1" x14ac:dyDescent="0.25">
      <c r="G1" s="49"/>
      <c r="H1" s="49"/>
    </row>
    <row r="3" spans="1:8" ht="59.1" customHeight="1" x14ac:dyDescent="0.25">
      <c r="A3" s="25"/>
      <c r="B3" s="25" t="s">
        <v>103</v>
      </c>
      <c r="C3" s="68" t="s">
        <v>116</v>
      </c>
      <c r="D3" s="68"/>
      <c r="E3" s="68"/>
      <c r="F3" s="68"/>
    </row>
    <row r="4" spans="1:8" ht="15.75" x14ac:dyDescent="0.25">
      <c r="A4" s="26" t="s">
        <v>104</v>
      </c>
      <c r="B4" s="74" t="s">
        <v>158</v>
      </c>
      <c r="C4" s="53">
        <v>2022</v>
      </c>
      <c r="D4" s="53"/>
      <c r="E4" s="53">
        <v>2023</v>
      </c>
      <c r="F4" s="53"/>
    </row>
    <row r="5" spans="1:8" ht="32.1" customHeight="1" x14ac:dyDescent="0.25">
      <c r="A5" s="27">
        <v>4</v>
      </c>
      <c r="B5" s="71"/>
      <c r="C5" s="72">
        <f>M42</f>
        <v>46.134342699213541</v>
      </c>
      <c r="D5" s="72"/>
      <c r="E5" s="72">
        <f>N42</f>
        <v>59.209020625643724</v>
      </c>
      <c r="F5" s="72"/>
    </row>
    <row r="6" spans="1:8" ht="110.25" x14ac:dyDescent="0.25">
      <c r="A6" s="42" t="s">
        <v>129</v>
      </c>
      <c r="B6" s="45" t="s">
        <v>91</v>
      </c>
      <c r="C6" s="75"/>
      <c r="D6" s="75"/>
      <c r="E6" s="75"/>
      <c r="F6" s="75"/>
    </row>
    <row r="7" spans="1:8" ht="66.95" customHeight="1" x14ac:dyDescent="0.25">
      <c r="A7" s="47" t="s">
        <v>149</v>
      </c>
      <c r="B7" s="56" t="s">
        <v>159</v>
      </c>
      <c r="C7" s="56"/>
      <c r="D7" s="47" t="s">
        <v>138</v>
      </c>
      <c r="E7" s="73"/>
      <c r="F7" s="73"/>
    </row>
    <row r="8" spans="1:8" x14ac:dyDescent="0.25">
      <c r="A8" s="28" t="s">
        <v>139</v>
      </c>
      <c r="B8" s="56" t="s">
        <v>160</v>
      </c>
      <c r="C8" s="56"/>
      <c r="D8" s="56"/>
      <c r="E8" s="56"/>
      <c r="F8" s="56"/>
    </row>
    <row r="9" spans="1:8" ht="28.5" customHeight="1" x14ac:dyDescent="0.25">
      <c r="A9" s="28" t="s">
        <v>141</v>
      </c>
      <c r="B9" s="56" t="s">
        <v>161</v>
      </c>
      <c r="C9" s="56"/>
      <c r="D9" s="56"/>
      <c r="E9" s="56"/>
      <c r="F9" s="56"/>
    </row>
    <row r="10" spans="1:8" ht="59.1" customHeight="1" x14ac:dyDescent="0.25">
      <c r="A10" s="47" t="s">
        <v>151</v>
      </c>
      <c r="B10" s="56" t="s">
        <v>162</v>
      </c>
      <c r="C10" s="56"/>
      <c r="D10" s="47" t="s">
        <v>150</v>
      </c>
      <c r="E10" s="73"/>
      <c r="F10" s="73"/>
    </row>
    <row r="11" spans="1:8" ht="26.1" customHeight="1" x14ac:dyDescent="0.25">
      <c r="A11" s="28" t="s">
        <v>153</v>
      </c>
      <c r="B11" s="56" t="s">
        <v>163</v>
      </c>
      <c r="C11" s="56"/>
      <c r="D11" s="56"/>
      <c r="E11" s="56"/>
      <c r="F11" s="56"/>
    </row>
    <row r="12" spans="1:8" ht="20.25" x14ac:dyDescent="0.25">
      <c r="A12" s="64" t="s">
        <v>110</v>
      </c>
      <c r="B12" s="65"/>
      <c r="C12" s="65"/>
      <c r="D12" s="65"/>
      <c r="E12" s="65"/>
      <c r="F12" s="65"/>
    </row>
    <row r="13" spans="1:8" x14ac:dyDescent="0.25">
      <c r="A13" s="55" t="s">
        <v>120</v>
      </c>
      <c r="B13" s="62" t="s">
        <v>131</v>
      </c>
      <c r="C13" s="55" t="s">
        <v>123</v>
      </c>
      <c r="D13" s="55"/>
      <c r="E13" s="63"/>
      <c r="F13" s="63"/>
    </row>
    <row r="14" spans="1:8" x14ac:dyDescent="0.25">
      <c r="A14" s="55"/>
      <c r="B14" s="62"/>
      <c r="C14" s="55"/>
      <c r="D14" s="55"/>
      <c r="E14" s="63"/>
      <c r="F14" s="63"/>
    </row>
    <row r="15" spans="1:8" x14ac:dyDescent="0.25">
      <c r="A15" s="41" t="s">
        <v>121</v>
      </c>
      <c r="B15" s="36" t="s">
        <v>112</v>
      </c>
      <c r="C15" s="55"/>
      <c r="D15" s="55"/>
      <c r="E15" s="63"/>
      <c r="F15" s="63"/>
    </row>
    <row r="16" spans="1:8" x14ac:dyDescent="0.25">
      <c r="A16" s="55" t="s">
        <v>122</v>
      </c>
      <c r="B16" s="62" t="s">
        <v>164</v>
      </c>
      <c r="C16" s="55" t="s">
        <v>124</v>
      </c>
      <c r="D16" s="55"/>
      <c r="E16" s="56" t="s">
        <v>114</v>
      </c>
      <c r="F16" s="56"/>
    </row>
    <row r="17" spans="1:14" x14ac:dyDescent="0.25">
      <c r="A17" s="55"/>
      <c r="B17" s="62"/>
      <c r="C17" s="55"/>
      <c r="D17" s="55"/>
      <c r="E17" s="56"/>
      <c r="F17" s="56"/>
    </row>
    <row r="18" spans="1:14" x14ac:dyDescent="0.25">
      <c r="A18" s="55"/>
      <c r="B18" s="62"/>
      <c r="C18" s="55" t="s">
        <v>115</v>
      </c>
      <c r="D18" s="55"/>
      <c r="E18" s="56" t="s">
        <v>117</v>
      </c>
      <c r="F18" s="56"/>
    </row>
    <row r="19" spans="1:14" x14ac:dyDescent="0.25">
      <c r="A19" s="55"/>
      <c r="B19" s="62"/>
      <c r="C19" s="55"/>
      <c r="D19" s="55"/>
      <c r="E19" s="56"/>
      <c r="F19" s="56"/>
    </row>
    <row r="20" spans="1:14" ht="15.75" x14ac:dyDescent="0.3">
      <c r="A20" s="38" t="s">
        <v>119</v>
      </c>
    </row>
    <row r="21" spans="1:14" ht="78.95" customHeight="1" x14ac:dyDescent="0.25"/>
    <row r="22" spans="1:14" ht="163.5" customHeight="1" x14ac:dyDescent="0.25">
      <c r="A22" s="78"/>
      <c r="B22" s="78"/>
      <c r="C22" s="66" t="s">
        <v>92</v>
      </c>
      <c r="D22" s="67"/>
      <c r="E22" s="66" t="s">
        <v>93</v>
      </c>
      <c r="F22" s="67"/>
      <c r="G22" s="66" t="s">
        <v>94</v>
      </c>
      <c r="H22" s="67"/>
      <c r="I22" s="66" t="s">
        <v>95</v>
      </c>
      <c r="J22" s="67"/>
      <c r="K22" s="66" t="s">
        <v>96</v>
      </c>
      <c r="L22" s="67"/>
      <c r="M22" s="66" t="s">
        <v>97</v>
      </c>
      <c r="N22" s="67"/>
    </row>
    <row r="23" spans="1:14" ht="16.5" thickBot="1" x14ac:dyDescent="0.35">
      <c r="A23" s="59" t="s">
        <v>76</v>
      </c>
      <c r="B23" s="60"/>
      <c r="C23" s="35">
        <v>2022</v>
      </c>
      <c r="D23" s="35">
        <v>2023</v>
      </c>
      <c r="E23" s="35">
        <v>2022</v>
      </c>
      <c r="F23" s="35">
        <v>2023</v>
      </c>
      <c r="G23" s="35">
        <v>2022</v>
      </c>
      <c r="H23" s="35">
        <v>2023</v>
      </c>
      <c r="I23" s="35">
        <v>2022</v>
      </c>
      <c r="J23" s="35">
        <v>2023</v>
      </c>
      <c r="K23" s="35">
        <v>2022</v>
      </c>
      <c r="L23" s="35">
        <v>2023</v>
      </c>
      <c r="M23" s="35">
        <v>2022</v>
      </c>
      <c r="N23" s="35">
        <v>2023</v>
      </c>
    </row>
    <row r="24" spans="1:14" ht="16.5" thickTop="1" x14ac:dyDescent="0.3">
      <c r="A24" s="57" t="s">
        <v>2</v>
      </c>
      <c r="B24" s="57"/>
      <c r="C24" s="29">
        <v>1496997248.0439999</v>
      </c>
      <c r="D24" s="29">
        <v>977858659.20099998</v>
      </c>
      <c r="E24" s="29">
        <v>2001110693.4600003</v>
      </c>
      <c r="F24" s="29">
        <v>1393197917.7166002</v>
      </c>
      <c r="G24" s="40"/>
      <c r="H24" s="40"/>
      <c r="I24" s="14">
        <f>(C24/E24)*100</f>
        <v>74.808317847506572</v>
      </c>
      <c r="J24" s="14">
        <f>(D24/F24)*100</f>
        <v>70.188064937943224</v>
      </c>
      <c r="K24" s="5">
        <v>20</v>
      </c>
      <c r="L24" s="5">
        <v>20</v>
      </c>
      <c r="M24" s="2"/>
      <c r="N24" s="2"/>
    </row>
    <row r="25" spans="1:14" ht="15.75" x14ac:dyDescent="0.3">
      <c r="A25" s="52" t="s">
        <v>28</v>
      </c>
      <c r="B25" s="52"/>
      <c r="C25" s="30">
        <v>743721799.01999998</v>
      </c>
      <c r="D25" s="30">
        <v>300611670.81</v>
      </c>
      <c r="E25" s="30">
        <v>945271839.32599998</v>
      </c>
      <c r="F25" s="30">
        <v>436708812.09000003</v>
      </c>
      <c r="G25" s="6"/>
      <c r="H25" s="6"/>
      <c r="I25" s="15">
        <f t="shared" ref="I25:J37" si="0">(C25/E25)*100</f>
        <v>78.678086882424253</v>
      </c>
      <c r="J25" s="15">
        <f t="shared" si="0"/>
        <v>68.83572359608074</v>
      </c>
      <c r="K25" s="6"/>
      <c r="L25" s="6"/>
      <c r="M25" s="15">
        <f>(I25+K41)/2</f>
        <v>39.339043441212127</v>
      </c>
      <c r="N25" s="15">
        <f>(J25+L41)/2</f>
        <v>84.417861798040377</v>
      </c>
    </row>
    <row r="26" spans="1:14" ht="15.75" x14ac:dyDescent="0.3">
      <c r="A26" s="52" t="s">
        <v>3</v>
      </c>
      <c r="B26" s="52"/>
      <c r="C26" s="31">
        <v>162558962.574</v>
      </c>
      <c r="D26" s="31">
        <v>35897534.563000001</v>
      </c>
      <c r="E26" s="31">
        <v>201137768.05400002</v>
      </c>
      <c r="F26" s="31">
        <v>68439889.862199992</v>
      </c>
      <c r="G26" s="7">
        <v>0</v>
      </c>
      <c r="H26" s="7" t="s">
        <v>78</v>
      </c>
      <c r="I26" s="16">
        <f t="shared" si="0"/>
        <v>80.819710861242797</v>
      </c>
      <c r="J26" s="16">
        <f t="shared" si="0"/>
        <v>52.451186925165629</v>
      </c>
      <c r="K26" s="7">
        <v>0</v>
      </c>
      <c r="L26" s="7">
        <v>0</v>
      </c>
      <c r="M26" s="18">
        <f>(I26+K26)/2</f>
        <v>40.409855430621398</v>
      </c>
      <c r="N26" s="18">
        <f>(J26+L26)/2</f>
        <v>26.225593462582815</v>
      </c>
    </row>
    <row r="27" spans="1:14" ht="15.75" x14ac:dyDescent="0.3">
      <c r="A27" s="52" t="s">
        <v>4</v>
      </c>
      <c r="B27" s="52"/>
      <c r="C27" s="30">
        <v>312372133.33999997</v>
      </c>
      <c r="D27" s="30">
        <v>320581159.06800002</v>
      </c>
      <c r="E27" s="30">
        <v>464214574.15999997</v>
      </c>
      <c r="F27" s="30">
        <v>413723808.95440006</v>
      </c>
      <c r="G27" s="6">
        <v>0</v>
      </c>
      <c r="H27" s="6">
        <v>0</v>
      </c>
      <c r="I27" s="15">
        <f t="shared" si="0"/>
        <v>67.290462369743537</v>
      </c>
      <c r="J27" s="15">
        <f t="shared" si="0"/>
        <v>77.486756171514884</v>
      </c>
      <c r="K27" s="6">
        <v>0</v>
      </c>
      <c r="L27" s="6">
        <v>0</v>
      </c>
      <c r="M27" s="19">
        <f t="shared" ref="M27:M35" si="1">(I27+K27)/2</f>
        <v>33.645231184871768</v>
      </c>
      <c r="N27" s="19">
        <f t="shared" ref="N27:N35" si="2">(J27+L27)/2</f>
        <v>38.743378085757442</v>
      </c>
    </row>
    <row r="28" spans="1:14" ht="15.75" x14ac:dyDescent="0.3">
      <c r="A28" s="52" t="s">
        <v>5</v>
      </c>
      <c r="B28" s="52"/>
      <c r="C28" s="31">
        <v>28932035.700000003</v>
      </c>
      <c r="D28" s="31">
        <v>34399087.299999997</v>
      </c>
      <c r="E28" s="31">
        <v>58419621.400000006</v>
      </c>
      <c r="F28" s="31">
        <v>69353724.599999994</v>
      </c>
      <c r="G28" s="7">
        <v>0</v>
      </c>
      <c r="H28" s="7" t="s">
        <v>78</v>
      </c>
      <c r="I28" s="16">
        <f t="shared" si="0"/>
        <v>49.524517630646606</v>
      </c>
      <c r="J28" s="16">
        <f t="shared" si="0"/>
        <v>49.59948077539876</v>
      </c>
      <c r="K28" s="7">
        <v>0</v>
      </c>
      <c r="L28" s="7">
        <v>0</v>
      </c>
      <c r="M28" s="18">
        <f t="shared" si="1"/>
        <v>24.762258815323303</v>
      </c>
      <c r="N28" s="18">
        <f t="shared" si="2"/>
        <v>24.79974038769938</v>
      </c>
    </row>
    <row r="29" spans="1:14" ht="15.75" x14ac:dyDescent="0.3">
      <c r="A29" s="52" t="s">
        <v>6</v>
      </c>
      <c r="B29" s="52"/>
      <c r="C29" s="30">
        <v>16750114.34</v>
      </c>
      <c r="D29" s="30">
        <v>63925551.729999997</v>
      </c>
      <c r="E29" s="30">
        <v>21684578.640000001</v>
      </c>
      <c r="F29" s="30">
        <v>66182981.640000001</v>
      </c>
      <c r="G29" s="6" t="s">
        <v>79</v>
      </c>
      <c r="H29" s="6">
        <v>0</v>
      </c>
      <c r="I29" s="15">
        <f t="shared" si="0"/>
        <v>77.244361617902285</v>
      </c>
      <c r="J29" s="15">
        <f t="shared" si="0"/>
        <v>96.589108175453305</v>
      </c>
      <c r="K29" s="6">
        <v>0</v>
      </c>
      <c r="L29" s="6">
        <v>0</v>
      </c>
      <c r="M29" s="19">
        <f t="shared" si="1"/>
        <v>38.622180808951143</v>
      </c>
      <c r="N29" s="19">
        <f t="shared" si="2"/>
        <v>48.294554087726652</v>
      </c>
    </row>
    <row r="30" spans="1:14" ht="15.75" x14ac:dyDescent="0.3">
      <c r="A30" s="52" t="s">
        <v>7</v>
      </c>
      <c r="B30" s="52"/>
      <c r="C30" s="31">
        <v>43368768.599999994</v>
      </c>
      <c r="D30" s="31">
        <v>65716323.490000002</v>
      </c>
      <c r="E30" s="31">
        <v>78055008.959999993</v>
      </c>
      <c r="F30" s="31">
        <v>102988790.41</v>
      </c>
      <c r="G30" s="7">
        <v>1</v>
      </c>
      <c r="H30" s="7">
        <v>1</v>
      </c>
      <c r="I30" s="16">
        <f t="shared" si="0"/>
        <v>55.561800809253285</v>
      </c>
      <c r="J30" s="16">
        <f t="shared" si="0"/>
        <v>63.809200232746001</v>
      </c>
      <c r="K30" s="7">
        <v>100</v>
      </c>
      <c r="L30" s="7">
        <v>100</v>
      </c>
      <c r="M30" s="18">
        <f t="shared" si="1"/>
        <v>77.780900404626635</v>
      </c>
      <c r="N30" s="18">
        <f t="shared" si="2"/>
        <v>81.904600116373004</v>
      </c>
    </row>
    <row r="31" spans="1:14" ht="15.75" x14ac:dyDescent="0.3">
      <c r="A31" s="52" t="s">
        <v>8</v>
      </c>
      <c r="B31" s="52"/>
      <c r="C31" s="30">
        <v>17176924.75</v>
      </c>
      <c r="D31" s="30">
        <v>21430119.16</v>
      </c>
      <c r="E31" s="30">
        <v>24310924.75</v>
      </c>
      <c r="F31" s="30">
        <v>39393341.650000006</v>
      </c>
      <c r="G31" s="6" t="s">
        <v>78</v>
      </c>
      <c r="H31" s="6" t="s">
        <v>78</v>
      </c>
      <c r="I31" s="15">
        <f t="shared" si="0"/>
        <v>70.65516810503064</v>
      </c>
      <c r="J31" s="15">
        <f t="shared" si="0"/>
        <v>54.400358696150363</v>
      </c>
      <c r="K31" s="6">
        <v>0</v>
      </c>
      <c r="L31" s="6">
        <v>0</v>
      </c>
      <c r="M31" s="19">
        <f t="shared" si="1"/>
        <v>35.32758405251532</v>
      </c>
      <c r="N31" s="19">
        <f t="shared" si="2"/>
        <v>27.200179348075181</v>
      </c>
    </row>
    <row r="32" spans="1:14" ht="15.75" x14ac:dyDescent="0.3">
      <c r="A32" s="52" t="s">
        <v>9</v>
      </c>
      <c r="B32" s="52"/>
      <c r="C32" s="31">
        <v>44009596.560000002</v>
      </c>
      <c r="D32" s="31">
        <v>45676230.120000005</v>
      </c>
      <c r="E32" s="31">
        <v>57145354.719999999</v>
      </c>
      <c r="F32" s="31">
        <v>82064812.570000008</v>
      </c>
      <c r="G32" s="7" t="s">
        <v>78</v>
      </c>
      <c r="H32" s="7">
        <v>0</v>
      </c>
      <c r="I32" s="16">
        <f t="shared" si="0"/>
        <v>77.013427907898375</v>
      </c>
      <c r="J32" s="16">
        <f t="shared" si="0"/>
        <v>55.658727156707869</v>
      </c>
      <c r="K32" s="7">
        <v>0</v>
      </c>
      <c r="L32" s="7">
        <v>0</v>
      </c>
      <c r="M32" s="18">
        <f t="shared" si="1"/>
        <v>38.506713953949188</v>
      </c>
      <c r="N32" s="18">
        <f t="shared" si="2"/>
        <v>27.829363578353934</v>
      </c>
    </row>
    <row r="33" spans="1:14" ht="15.75" x14ac:dyDescent="0.3">
      <c r="A33" s="52" t="s">
        <v>10</v>
      </c>
      <c r="B33" s="52"/>
      <c r="C33" s="30">
        <v>103601414.09</v>
      </c>
      <c r="D33" s="30">
        <v>65857778.930000007</v>
      </c>
      <c r="E33" s="30">
        <v>120733103.06999999</v>
      </c>
      <c r="F33" s="30">
        <v>81179243.610000014</v>
      </c>
      <c r="G33" s="6">
        <v>1</v>
      </c>
      <c r="H33" s="6">
        <v>1</v>
      </c>
      <c r="I33" s="15">
        <f t="shared" si="0"/>
        <v>85.810280242638029</v>
      </c>
      <c r="J33" s="15">
        <f t="shared" si="0"/>
        <v>81.126376646711392</v>
      </c>
      <c r="K33" s="6">
        <v>100</v>
      </c>
      <c r="L33" s="6">
        <v>100</v>
      </c>
      <c r="M33" s="19">
        <f t="shared" si="1"/>
        <v>92.905140121319022</v>
      </c>
      <c r="N33" s="19">
        <f t="shared" si="2"/>
        <v>90.563188323355689</v>
      </c>
    </row>
    <row r="34" spans="1:14" ht="15.75" x14ac:dyDescent="0.3">
      <c r="A34" s="52" t="s">
        <v>11</v>
      </c>
      <c r="B34" s="52"/>
      <c r="C34" s="31">
        <v>16533331.139999997</v>
      </c>
      <c r="D34" s="31">
        <v>23763204.030000001</v>
      </c>
      <c r="E34" s="31">
        <v>18236572.469999999</v>
      </c>
      <c r="F34" s="31">
        <v>29477454.700000003</v>
      </c>
      <c r="G34" s="7" t="s">
        <v>78</v>
      </c>
      <c r="H34" s="7" t="s">
        <v>78</v>
      </c>
      <c r="I34" s="16">
        <f>(C34/E34)*100</f>
        <v>90.660299062217348</v>
      </c>
      <c r="J34" s="16">
        <f t="shared" si="0"/>
        <v>80.614843689336581</v>
      </c>
      <c r="K34" s="7">
        <v>0</v>
      </c>
      <c r="L34" s="7">
        <v>0</v>
      </c>
      <c r="M34" s="18">
        <f t="shared" si="1"/>
        <v>45.330149531108674</v>
      </c>
      <c r="N34" s="18">
        <f t="shared" si="2"/>
        <v>40.307421844668291</v>
      </c>
    </row>
    <row r="35" spans="1:14" ht="15.75" x14ac:dyDescent="0.3">
      <c r="A35" s="52" t="s">
        <v>12</v>
      </c>
      <c r="B35" s="52"/>
      <c r="C35" s="30">
        <v>7972167.9299999997</v>
      </c>
      <c r="D35" s="30">
        <v>0</v>
      </c>
      <c r="E35" s="30">
        <v>11901347.91</v>
      </c>
      <c r="F35" s="30">
        <v>3685057.63</v>
      </c>
      <c r="G35" s="6">
        <v>0</v>
      </c>
      <c r="H35" s="6">
        <v>0</v>
      </c>
      <c r="I35" s="15">
        <f>(C35/E35)*100</f>
        <v>66.985420393445168</v>
      </c>
      <c r="J35" s="15">
        <f t="shared" si="0"/>
        <v>0</v>
      </c>
      <c r="K35" s="6">
        <v>0</v>
      </c>
      <c r="L35" s="6">
        <v>0</v>
      </c>
      <c r="M35" s="19">
        <f t="shared" si="1"/>
        <v>33.492710196722584</v>
      </c>
      <c r="N35" s="19">
        <f t="shared" si="2"/>
        <v>0</v>
      </c>
    </row>
    <row r="36" spans="1:14" ht="15.75" x14ac:dyDescent="0.3">
      <c r="A36" s="57" t="s">
        <v>15</v>
      </c>
      <c r="B36" s="57"/>
      <c r="C36" s="29">
        <v>359023245.36000001</v>
      </c>
      <c r="D36" s="29">
        <v>2188479753.4099998</v>
      </c>
      <c r="E36" s="29">
        <v>758004461.54999995</v>
      </c>
      <c r="F36" s="29">
        <v>2328051703.3199997</v>
      </c>
      <c r="G36" s="5"/>
      <c r="H36" s="5"/>
      <c r="I36" s="14">
        <f t="shared" si="0"/>
        <v>47.364265459052042</v>
      </c>
      <c r="J36" s="14">
        <f t="shared" si="0"/>
        <v>94.004774476831486</v>
      </c>
      <c r="K36" s="5"/>
      <c r="L36" s="5">
        <v>100</v>
      </c>
      <c r="M36" s="2"/>
      <c r="N36" s="2"/>
    </row>
    <row r="37" spans="1:14" ht="15.75" x14ac:dyDescent="0.3">
      <c r="A37" s="52" t="s">
        <v>16</v>
      </c>
      <c r="B37" s="52"/>
      <c r="C37" s="31">
        <v>359023245.36000001</v>
      </c>
      <c r="D37" s="31">
        <v>2188479753.4099998</v>
      </c>
      <c r="E37" s="31">
        <v>758004461.54999995</v>
      </c>
      <c r="F37" s="31">
        <v>2328051703.3199997</v>
      </c>
      <c r="G37" s="7"/>
      <c r="H37" s="7">
        <v>1</v>
      </c>
      <c r="I37" s="16">
        <f t="shared" si="0"/>
        <v>47.364265459052042</v>
      </c>
      <c r="J37" s="16">
        <f t="shared" si="0"/>
        <v>94.004774476831486</v>
      </c>
      <c r="K37" s="7"/>
      <c r="L37" s="7">
        <v>100</v>
      </c>
      <c r="M37" s="16">
        <f>(I37+K39)/2</f>
        <v>73.682132729526018</v>
      </c>
      <c r="N37" s="16">
        <f>(J37+L37)/2</f>
        <v>97.002387238415736</v>
      </c>
    </row>
    <row r="38" spans="1:14" ht="15.75" x14ac:dyDescent="0.3">
      <c r="A38" s="57" t="s">
        <v>0</v>
      </c>
      <c r="B38" s="57"/>
      <c r="C38" s="1"/>
      <c r="D38" s="1"/>
      <c r="E38" s="1"/>
      <c r="F38" s="1"/>
      <c r="G38" s="17"/>
      <c r="H38" s="17"/>
      <c r="I38" s="1"/>
      <c r="J38" s="1"/>
      <c r="K38" s="17">
        <v>100</v>
      </c>
      <c r="L38" s="17"/>
      <c r="M38" s="1"/>
      <c r="N38" s="1"/>
    </row>
    <row r="39" spans="1:14" ht="15.75" x14ac:dyDescent="0.3">
      <c r="A39" s="52" t="s">
        <v>68</v>
      </c>
      <c r="B39" s="52"/>
      <c r="C39" s="4"/>
      <c r="D39" s="4"/>
      <c r="E39" s="4"/>
      <c r="F39" s="4"/>
      <c r="G39" s="7">
        <v>1</v>
      </c>
      <c r="H39" s="7"/>
      <c r="I39" s="4"/>
      <c r="J39" s="4"/>
      <c r="K39" s="7">
        <v>100</v>
      </c>
      <c r="L39" s="7"/>
      <c r="M39" s="4"/>
      <c r="N39" s="4"/>
    </row>
    <row r="40" spans="1:14" ht="15.75" x14ac:dyDescent="0.3">
      <c r="A40" s="57" t="s">
        <v>13</v>
      </c>
      <c r="B40" s="57"/>
      <c r="C40" s="1"/>
      <c r="D40" s="1"/>
      <c r="E40" s="1"/>
      <c r="F40" s="1"/>
      <c r="G40" s="17"/>
      <c r="H40" s="17"/>
      <c r="I40" s="1"/>
      <c r="J40" s="1"/>
      <c r="K40" s="17">
        <v>0</v>
      </c>
      <c r="L40" s="17">
        <v>100</v>
      </c>
      <c r="M40" s="1"/>
      <c r="N40" s="1"/>
    </row>
    <row r="41" spans="1:14" ht="16.5" thickBot="1" x14ac:dyDescent="0.35">
      <c r="A41" s="52" t="s">
        <v>14</v>
      </c>
      <c r="B41" s="52"/>
      <c r="C41" s="4"/>
      <c r="D41" s="4"/>
      <c r="E41" s="4"/>
      <c r="F41" s="4"/>
      <c r="G41" s="7" t="s">
        <v>78</v>
      </c>
      <c r="H41" s="7">
        <v>1</v>
      </c>
      <c r="I41" s="4"/>
      <c r="J41" s="4"/>
      <c r="K41" s="7">
        <v>0</v>
      </c>
      <c r="L41" s="7">
        <v>100</v>
      </c>
      <c r="M41" s="4"/>
      <c r="N41" s="4"/>
    </row>
    <row r="42" spans="1:14" s="50" customFormat="1" ht="15.75" thickTop="1" x14ac:dyDescent="0.25">
      <c r="A42" s="88" t="s">
        <v>77</v>
      </c>
      <c r="B42" s="88"/>
      <c r="C42" s="83">
        <f>SUM(C37,C25:C35)</f>
        <v>1856020493.4039998</v>
      </c>
      <c r="D42" s="83">
        <f>SUM(D37,D25:D35)</f>
        <v>3166338412.6109996</v>
      </c>
      <c r="E42" s="83">
        <f>SUM(E37,E25:E35)</f>
        <v>2759115155.0099993</v>
      </c>
      <c r="F42" s="83">
        <f>SUM(F37,F25:F35)</f>
        <v>3721249621.0365996</v>
      </c>
      <c r="G42" s="8">
        <v>3</v>
      </c>
      <c r="H42" s="8">
        <v>4</v>
      </c>
      <c r="I42" s="46">
        <f>(C42/E42)*100</f>
        <v>67.268685398427081</v>
      </c>
      <c r="J42" s="46">
        <f>(D42/F42)*100</f>
        <v>85.08804125128745</v>
      </c>
      <c r="K42" s="8">
        <v>25</v>
      </c>
      <c r="L42" s="10">
        <v>33.33</v>
      </c>
      <c r="M42" s="10">
        <f>(I42+K42)/(2)</f>
        <v>46.134342699213541</v>
      </c>
      <c r="N42" s="10">
        <f>(J42+L42)/(2)</f>
        <v>59.209020625643724</v>
      </c>
    </row>
    <row r="44" spans="1:14" x14ac:dyDescent="0.25">
      <c r="A44" s="84" t="s">
        <v>169</v>
      </c>
    </row>
  </sheetData>
  <mergeCells count="51">
    <mergeCell ref="K22:L22"/>
    <mergeCell ref="M22:N22"/>
    <mergeCell ref="C22:D22"/>
    <mergeCell ref="E22:F22"/>
    <mergeCell ref="G22:H22"/>
    <mergeCell ref="I22:J22"/>
    <mergeCell ref="C3:F3"/>
    <mergeCell ref="B4:B5"/>
    <mergeCell ref="C4:D4"/>
    <mergeCell ref="E4:F4"/>
    <mergeCell ref="C5:D6"/>
    <mergeCell ref="E5:F6"/>
    <mergeCell ref="B7:C7"/>
    <mergeCell ref="E7:F7"/>
    <mergeCell ref="B8:F8"/>
    <mergeCell ref="B9:F9"/>
    <mergeCell ref="B10:C10"/>
    <mergeCell ref="E10:F10"/>
    <mergeCell ref="B11:F11"/>
    <mergeCell ref="A12:F12"/>
    <mergeCell ref="A13:A14"/>
    <mergeCell ref="B13:B14"/>
    <mergeCell ref="C13:D15"/>
    <mergeCell ref="E13:F15"/>
    <mergeCell ref="A16:A19"/>
    <mergeCell ref="B16:B19"/>
    <mergeCell ref="C16:D17"/>
    <mergeCell ref="E16:F17"/>
    <mergeCell ref="C18:D19"/>
    <mergeCell ref="E18:F19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2:B42"/>
    <mergeCell ref="A37:B37"/>
    <mergeCell ref="A38:B38"/>
    <mergeCell ref="A39:B39"/>
    <mergeCell ref="A40:B40"/>
    <mergeCell ref="A41:B4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showGridLines="0" showRowColHeaders="0" zoomScaleNormal="70" workbookViewId="0">
      <selection activeCell="A97" sqref="A97:B97"/>
    </sheetView>
  </sheetViews>
  <sheetFormatPr baseColWidth="10" defaultRowHeight="15" x14ac:dyDescent="0.25"/>
  <cols>
    <col min="1" max="1" width="37.85546875" customWidth="1"/>
    <col min="2" max="2" width="52.140625" style="24" customWidth="1"/>
    <col min="3" max="6" width="17" style="24" customWidth="1"/>
    <col min="7" max="7" width="15.140625" style="24" customWidth="1"/>
  </cols>
  <sheetData>
    <row r="1" spans="1:8" s="37" customFormat="1" ht="87.95" customHeight="1" x14ac:dyDescent="0.25">
      <c r="G1" s="49"/>
      <c r="H1" s="49"/>
    </row>
    <row r="3" spans="1:8" ht="59.1" customHeight="1" x14ac:dyDescent="0.25">
      <c r="A3" s="25"/>
      <c r="B3" s="25" t="s">
        <v>103</v>
      </c>
      <c r="C3" s="68" t="s">
        <v>116</v>
      </c>
      <c r="D3" s="68"/>
      <c r="E3" s="68"/>
      <c r="F3" s="68"/>
      <c r="G3" s="50"/>
      <c r="H3" s="50"/>
    </row>
    <row r="4" spans="1:8" ht="15.75" x14ac:dyDescent="0.25">
      <c r="A4" s="26" t="s">
        <v>104</v>
      </c>
      <c r="B4" s="74" t="s">
        <v>165</v>
      </c>
      <c r="C4" s="53">
        <v>2022</v>
      </c>
      <c r="D4" s="53"/>
      <c r="E4" s="53">
        <v>2023</v>
      </c>
      <c r="F4" s="53"/>
      <c r="G4" s="50"/>
      <c r="H4" s="50"/>
    </row>
    <row r="5" spans="1:8" ht="33" customHeight="1" x14ac:dyDescent="0.25">
      <c r="A5" s="27">
        <v>5</v>
      </c>
      <c r="B5" s="71"/>
      <c r="C5" s="72">
        <f>G97</f>
        <v>2.6861111111111109</v>
      </c>
      <c r="D5" s="72"/>
      <c r="E5" s="72">
        <f>H97</f>
        <v>2.5295776901408451</v>
      </c>
      <c r="F5" s="72"/>
      <c r="G5" s="50"/>
      <c r="H5" s="50"/>
    </row>
    <row r="6" spans="1:8" ht="108" customHeight="1" x14ac:dyDescent="0.25">
      <c r="A6" s="42" t="s">
        <v>129</v>
      </c>
      <c r="B6" s="45" t="s">
        <v>98</v>
      </c>
      <c r="C6" s="75"/>
      <c r="D6" s="75"/>
      <c r="E6" s="75"/>
      <c r="F6" s="75"/>
      <c r="G6" s="50"/>
      <c r="H6" s="50"/>
    </row>
    <row r="7" spans="1:8" ht="60" customHeight="1" x14ac:dyDescent="0.25">
      <c r="A7" s="28" t="s">
        <v>106</v>
      </c>
      <c r="B7" s="56" t="s">
        <v>166</v>
      </c>
      <c r="C7" s="56"/>
      <c r="D7" s="56"/>
      <c r="E7" s="56"/>
      <c r="F7" s="56"/>
    </row>
    <row r="8" spans="1:8" ht="50.1" customHeight="1" x14ac:dyDescent="0.25">
      <c r="A8" s="28" t="s">
        <v>108</v>
      </c>
      <c r="B8" s="56" t="s">
        <v>167</v>
      </c>
      <c r="C8" s="56"/>
      <c r="D8" s="56"/>
      <c r="E8" s="56"/>
      <c r="F8" s="56"/>
    </row>
    <row r="9" spans="1:8" ht="20.25" x14ac:dyDescent="0.25">
      <c r="A9" s="64" t="s">
        <v>110</v>
      </c>
      <c r="B9" s="65"/>
      <c r="C9" s="65"/>
      <c r="D9" s="65"/>
      <c r="E9" s="65"/>
      <c r="F9" s="65"/>
    </row>
    <row r="10" spans="1:8" x14ac:dyDescent="0.25">
      <c r="A10" s="55" t="s">
        <v>120</v>
      </c>
      <c r="B10" s="62" t="s">
        <v>131</v>
      </c>
      <c r="C10" s="55" t="s">
        <v>123</v>
      </c>
      <c r="D10" s="55"/>
      <c r="E10" s="63"/>
      <c r="F10" s="63"/>
    </row>
    <row r="11" spans="1:8" x14ac:dyDescent="0.25">
      <c r="A11" s="55"/>
      <c r="B11" s="62"/>
      <c r="C11" s="55"/>
      <c r="D11" s="55"/>
      <c r="E11" s="63"/>
      <c r="F11" s="63"/>
    </row>
    <row r="12" spans="1:8" x14ac:dyDescent="0.25">
      <c r="A12" s="41" t="s">
        <v>121</v>
      </c>
      <c r="B12" s="36" t="s">
        <v>112</v>
      </c>
      <c r="C12" s="55"/>
      <c r="D12" s="55"/>
      <c r="E12" s="63"/>
      <c r="F12" s="63"/>
    </row>
    <row r="13" spans="1:8" x14ac:dyDescent="0.25">
      <c r="A13" s="55" t="s">
        <v>122</v>
      </c>
      <c r="B13" s="62" t="s">
        <v>132</v>
      </c>
      <c r="C13" s="55" t="s">
        <v>124</v>
      </c>
      <c r="D13" s="55"/>
      <c r="E13" s="56" t="s">
        <v>114</v>
      </c>
      <c r="F13" s="56"/>
    </row>
    <row r="14" spans="1:8" x14ac:dyDescent="0.25">
      <c r="A14" s="55"/>
      <c r="B14" s="62"/>
      <c r="C14" s="55"/>
      <c r="D14" s="55"/>
      <c r="E14" s="56"/>
      <c r="F14" s="56"/>
    </row>
    <row r="15" spans="1:8" x14ac:dyDescent="0.25">
      <c r="A15" s="55"/>
      <c r="B15" s="62"/>
      <c r="C15" s="55" t="s">
        <v>115</v>
      </c>
      <c r="D15" s="55"/>
      <c r="E15" s="56" t="s">
        <v>117</v>
      </c>
      <c r="F15" s="56"/>
    </row>
    <row r="16" spans="1:8" x14ac:dyDescent="0.25">
      <c r="A16" s="55"/>
      <c r="B16" s="62"/>
      <c r="C16" s="55"/>
      <c r="D16" s="55"/>
      <c r="E16" s="56"/>
      <c r="F16" s="56"/>
    </row>
    <row r="17" spans="1:8" ht="15.75" x14ac:dyDescent="0.3">
      <c r="A17" s="38" t="s">
        <v>119</v>
      </c>
    </row>
    <row r="18" spans="1:8" ht="63.95" customHeight="1" x14ac:dyDescent="0.25"/>
    <row r="19" spans="1:8" ht="206.1" customHeight="1" x14ac:dyDescent="0.25">
      <c r="A19" s="78"/>
      <c r="B19" s="78"/>
      <c r="C19" s="80" t="s">
        <v>99</v>
      </c>
      <c r="D19" s="81"/>
      <c r="E19" s="80" t="s">
        <v>100</v>
      </c>
      <c r="F19" s="81"/>
      <c r="G19" s="80" t="s">
        <v>101</v>
      </c>
      <c r="H19" s="81"/>
    </row>
    <row r="20" spans="1:8" ht="16.5" thickBot="1" x14ac:dyDescent="0.35">
      <c r="A20" s="59" t="s">
        <v>76</v>
      </c>
      <c r="B20" s="60"/>
      <c r="C20" s="35">
        <v>2022</v>
      </c>
      <c r="D20" s="35">
        <v>2023</v>
      </c>
      <c r="E20" s="35">
        <v>2022</v>
      </c>
      <c r="F20" s="35">
        <v>2023</v>
      </c>
      <c r="G20" s="35">
        <v>2022</v>
      </c>
      <c r="H20" s="35">
        <v>2023</v>
      </c>
    </row>
    <row r="21" spans="1:8" ht="16.5" thickTop="1" x14ac:dyDescent="0.3">
      <c r="A21" s="57" t="s">
        <v>2</v>
      </c>
      <c r="B21" s="57"/>
      <c r="C21" s="20">
        <v>323</v>
      </c>
      <c r="D21" s="20">
        <v>226</v>
      </c>
      <c r="E21" s="20">
        <v>53</v>
      </c>
      <c r="F21" s="20">
        <v>69</v>
      </c>
      <c r="G21" s="20">
        <f>(C21/E21)</f>
        <v>6.0943396226415096</v>
      </c>
      <c r="H21" s="20">
        <f>(D21/F21)</f>
        <v>3.2753623188405796</v>
      </c>
    </row>
    <row r="22" spans="1:8" ht="15.75" x14ac:dyDescent="0.3">
      <c r="A22" s="52" t="s">
        <v>28</v>
      </c>
      <c r="B22" s="52"/>
      <c r="C22" s="21">
        <v>38</v>
      </c>
      <c r="D22" s="21">
        <v>31</v>
      </c>
      <c r="E22" s="21">
        <v>43</v>
      </c>
      <c r="F22" s="21">
        <v>40</v>
      </c>
      <c r="G22" s="21">
        <f t="shared" ref="G22:G85" si="0">(C22/E22)</f>
        <v>0.88372093023255816</v>
      </c>
      <c r="H22" s="21">
        <f t="shared" ref="H22:H85" si="1">(D22/F22)</f>
        <v>0.77500000000000002</v>
      </c>
    </row>
    <row r="23" spans="1:8" ht="15.75" x14ac:dyDescent="0.3">
      <c r="A23" s="52" t="s">
        <v>3</v>
      </c>
      <c r="B23" s="52"/>
      <c r="C23" s="22">
        <v>31</v>
      </c>
      <c r="D23" s="22">
        <v>2</v>
      </c>
      <c r="E23" s="22">
        <v>2</v>
      </c>
      <c r="F23" s="22">
        <v>4</v>
      </c>
      <c r="G23" s="22">
        <f t="shared" si="0"/>
        <v>15.5</v>
      </c>
      <c r="H23" s="22">
        <f t="shared" si="1"/>
        <v>0.5</v>
      </c>
    </row>
    <row r="24" spans="1:8" ht="15.75" x14ac:dyDescent="0.3">
      <c r="A24" s="52" t="s">
        <v>4</v>
      </c>
      <c r="B24" s="52"/>
      <c r="C24" s="21">
        <v>6</v>
      </c>
      <c r="D24" s="21">
        <v>7</v>
      </c>
      <c r="E24" s="21">
        <v>2</v>
      </c>
      <c r="F24" s="21">
        <v>2</v>
      </c>
      <c r="G24" s="21">
        <f t="shared" si="0"/>
        <v>3</v>
      </c>
      <c r="H24" s="21">
        <f t="shared" si="1"/>
        <v>3.5</v>
      </c>
    </row>
    <row r="25" spans="1:8" ht="15.75" x14ac:dyDescent="0.3">
      <c r="A25" s="52" t="s">
        <v>5</v>
      </c>
      <c r="B25" s="52"/>
      <c r="C25" s="22">
        <v>3</v>
      </c>
      <c r="D25" s="22">
        <v>44</v>
      </c>
      <c r="E25" s="22">
        <v>3</v>
      </c>
      <c r="F25" s="22">
        <v>3</v>
      </c>
      <c r="G25" s="22">
        <f t="shared" si="0"/>
        <v>1</v>
      </c>
      <c r="H25" s="22">
        <f t="shared" si="1"/>
        <v>14.666666666666666</v>
      </c>
    </row>
    <row r="26" spans="1:8" ht="15.75" x14ac:dyDescent="0.3">
      <c r="A26" s="52" t="s">
        <v>6</v>
      </c>
      <c r="B26" s="52"/>
      <c r="C26" s="21">
        <v>0</v>
      </c>
      <c r="D26" s="21">
        <v>26</v>
      </c>
      <c r="E26" s="21" t="s">
        <v>78</v>
      </c>
      <c r="F26" s="21" t="s">
        <v>78</v>
      </c>
      <c r="G26" s="21" t="e">
        <f t="shared" si="0"/>
        <v>#VALUE!</v>
      </c>
      <c r="H26" s="21" t="e">
        <f t="shared" si="1"/>
        <v>#VALUE!</v>
      </c>
    </row>
    <row r="27" spans="1:8" ht="15.75" x14ac:dyDescent="0.3">
      <c r="A27" s="52" t="s">
        <v>7</v>
      </c>
      <c r="B27" s="52"/>
      <c r="C27" s="22">
        <v>18</v>
      </c>
      <c r="D27" s="22">
        <v>18</v>
      </c>
      <c r="E27" s="22">
        <v>1</v>
      </c>
      <c r="F27" s="22">
        <v>5</v>
      </c>
      <c r="G27" s="22">
        <f t="shared" si="0"/>
        <v>18</v>
      </c>
      <c r="H27" s="22">
        <f t="shared" si="1"/>
        <v>3.6</v>
      </c>
    </row>
    <row r="28" spans="1:8" ht="15.75" x14ac:dyDescent="0.3">
      <c r="A28" s="52" t="s">
        <v>8</v>
      </c>
      <c r="B28" s="52"/>
      <c r="C28" s="21">
        <v>1</v>
      </c>
      <c r="D28" s="21">
        <v>8</v>
      </c>
      <c r="E28" s="21">
        <v>0</v>
      </c>
      <c r="F28" s="21">
        <v>2</v>
      </c>
      <c r="G28" s="21" t="e">
        <f t="shared" si="0"/>
        <v>#DIV/0!</v>
      </c>
      <c r="H28" s="21">
        <f t="shared" si="1"/>
        <v>4</v>
      </c>
    </row>
    <row r="29" spans="1:8" ht="15.75" x14ac:dyDescent="0.3">
      <c r="A29" s="52" t="s">
        <v>9</v>
      </c>
      <c r="B29" s="52"/>
      <c r="C29" s="22">
        <v>3</v>
      </c>
      <c r="D29" s="22">
        <v>13</v>
      </c>
      <c r="E29" s="22">
        <v>2</v>
      </c>
      <c r="F29" s="22">
        <v>4</v>
      </c>
      <c r="G29" s="22">
        <f t="shared" si="0"/>
        <v>1.5</v>
      </c>
      <c r="H29" s="22">
        <f t="shared" si="1"/>
        <v>3.25</v>
      </c>
    </row>
    <row r="30" spans="1:8" ht="15.75" x14ac:dyDescent="0.3">
      <c r="A30" s="52" t="s">
        <v>10</v>
      </c>
      <c r="B30" s="52"/>
      <c r="C30" s="21">
        <v>173</v>
      </c>
      <c r="D30" s="21">
        <v>19</v>
      </c>
      <c r="E30" s="21">
        <v>0</v>
      </c>
      <c r="F30" s="21">
        <v>6</v>
      </c>
      <c r="G30" s="21" t="e">
        <f t="shared" si="0"/>
        <v>#DIV/0!</v>
      </c>
      <c r="H30" s="21">
        <f t="shared" si="1"/>
        <v>3.1666666666666665</v>
      </c>
    </row>
    <row r="31" spans="1:8" ht="15.75" x14ac:dyDescent="0.3">
      <c r="A31" s="52" t="s">
        <v>11</v>
      </c>
      <c r="B31" s="52"/>
      <c r="C31" s="22">
        <v>50</v>
      </c>
      <c r="D31" s="22">
        <v>1</v>
      </c>
      <c r="E31" s="22">
        <v>0</v>
      </c>
      <c r="F31" s="22">
        <v>3</v>
      </c>
      <c r="G31" s="22" t="e">
        <f t="shared" si="0"/>
        <v>#DIV/0!</v>
      </c>
      <c r="H31" s="22">
        <f t="shared" si="1"/>
        <v>0.33333333333333331</v>
      </c>
    </row>
    <row r="32" spans="1:8" ht="15.75" x14ac:dyDescent="0.3">
      <c r="A32" s="52" t="s">
        <v>12</v>
      </c>
      <c r="B32" s="52"/>
      <c r="C32" s="21">
        <v>0</v>
      </c>
      <c r="D32" s="21">
        <v>57</v>
      </c>
      <c r="E32" s="21">
        <v>0</v>
      </c>
      <c r="F32" s="21">
        <v>0</v>
      </c>
      <c r="G32" s="21" t="e">
        <f t="shared" si="0"/>
        <v>#DIV/0!</v>
      </c>
      <c r="H32" s="21" t="e">
        <f t="shared" si="1"/>
        <v>#DIV/0!</v>
      </c>
    </row>
    <row r="33" spans="1:8" ht="15.75" x14ac:dyDescent="0.3">
      <c r="A33" s="57" t="s">
        <v>19</v>
      </c>
      <c r="B33" s="57"/>
      <c r="C33" s="20">
        <v>6</v>
      </c>
      <c r="D33" s="20">
        <v>207</v>
      </c>
      <c r="E33" s="20">
        <v>17</v>
      </c>
      <c r="F33" s="20">
        <v>15</v>
      </c>
      <c r="G33" s="20">
        <f t="shared" si="0"/>
        <v>0.35294117647058826</v>
      </c>
      <c r="H33" s="20">
        <f t="shared" si="1"/>
        <v>13.8</v>
      </c>
    </row>
    <row r="34" spans="1:8" ht="15.75" x14ac:dyDescent="0.3">
      <c r="A34" s="52" t="s">
        <v>20</v>
      </c>
      <c r="B34" s="52"/>
      <c r="C34" s="21">
        <v>0</v>
      </c>
      <c r="D34" s="21">
        <v>1</v>
      </c>
      <c r="E34" s="21">
        <v>0</v>
      </c>
      <c r="F34" s="21">
        <v>0</v>
      </c>
      <c r="G34" s="21" t="e">
        <f t="shared" si="0"/>
        <v>#DIV/0!</v>
      </c>
      <c r="H34" s="21" t="e">
        <f t="shared" si="1"/>
        <v>#DIV/0!</v>
      </c>
    </row>
    <row r="35" spans="1:8" ht="15.75" x14ac:dyDescent="0.3">
      <c r="A35" s="52" t="s">
        <v>21</v>
      </c>
      <c r="B35" s="52"/>
      <c r="C35" s="22">
        <v>0</v>
      </c>
      <c r="D35" s="22">
        <v>201</v>
      </c>
      <c r="E35" s="22">
        <v>12</v>
      </c>
      <c r="F35" s="22">
        <v>2</v>
      </c>
      <c r="G35" s="22">
        <f t="shared" si="0"/>
        <v>0</v>
      </c>
      <c r="H35" s="22">
        <f t="shared" si="1"/>
        <v>100.5</v>
      </c>
    </row>
    <row r="36" spans="1:8" ht="15.75" x14ac:dyDescent="0.3">
      <c r="A36" s="52" t="s">
        <v>22</v>
      </c>
      <c r="B36" s="52"/>
      <c r="C36" s="21">
        <v>0</v>
      </c>
      <c r="D36" s="21">
        <v>0</v>
      </c>
      <c r="E36" s="21">
        <v>0</v>
      </c>
      <c r="F36" s="21">
        <v>0</v>
      </c>
      <c r="G36" s="21" t="e">
        <f t="shared" si="0"/>
        <v>#DIV/0!</v>
      </c>
      <c r="H36" s="21" t="e">
        <f t="shared" si="1"/>
        <v>#DIV/0!</v>
      </c>
    </row>
    <row r="37" spans="1:8" ht="15.75" x14ac:dyDescent="0.3">
      <c r="A37" s="52" t="s">
        <v>23</v>
      </c>
      <c r="B37" s="52"/>
      <c r="C37" s="22">
        <v>0</v>
      </c>
      <c r="D37" s="22">
        <v>0</v>
      </c>
      <c r="E37" s="22">
        <v>0</v>
      </c>
      <c r="F37" s="22">
        <v>2</v>
      </c>
      <c r="G37" s="22" t="e">
        <f t="shared" si="0"/>
        <v>#DIV/0!</v>
      </c>
      <c r="H37" s="22">
        <f t="shared" si="1"/>
        <v>0</v>
      </c>
    </row>
    <row r="38" spans="1:8" ht="15.75" x14ac:dyDescent="0.3">
      <c r="A38" s="52" t="s">
        <v>24</v>
      </c>
      <c r="B38" s="52"/>
      <c r="C38" s="21">
        <v>0</v>
      </c>
      <c r="D38" s="21">
        <v>0</v>
      </c>
      <c r="E38" s="21">
        <v>0</v>
      </c>
      <c r="F38" s="21">
        <v>5</v>
      </c>
      <c r="G38" s="21" t="e">
        <f t="shared" si="0"/>
        <v>#DIV/0!</v>
      </c>
      <c r="H38" s="21">
        <f t="shared" si="1"/>
        <v>0</v>
      </c>
    </row>
    <row r="39" spans="1:8" ht="15.75" x14ac:dyDescent="0.3">
      <c r="A39" s="52" t="s">
        <v>25</v>
      </c>
      <c r="B39" s="52"/>
      <c r="C39" s="22">
        <v>6</v>
      </c>
      <c r="D39" s="22">
        <v>5</v>
      </c>
      <c r="E39" s="22">
        <v>5</v>
      </c>
      <c r="F39" s="22">
        <v>6</v>
      </c>
      <c r="G39" s="22">
        <f t="shared" si="0"/>
        <v>1.2</v>
      </c>
      <c r="H39" s="22">
        <f t="shared" si="1"/>
        <v>0.83333333333333337</v>
      </c>
    </row>
    <row r="40" spans="1:8" ht="15.75" x14ac:dyDescent="0.3">
      <c r="A40" s="57" t="s">
        <v>0</v>
      </c>
      <c r="B40" s="57"/>
      <c r="C40" s="20">
        <v>369.00004000000001</v>
      </c>
      <c r="D40" s="20">
        <v>222.00013999999999</v>
      </c>
      <c r="E40" s="20">
        <v>96.000040000000013</v>
      </c>
      <c r="F40" s="20">
        <v>99</v>
      </c>
      <c r="G40" s="20">
        <f t="shared" si="0"/>
        <v>3.8437488151046599</v>
      </c>
      <c r="H40" s="20">
        <f t="shared" si="1"/>
        <v>2.2424256565656564</v>
      </c>
    </row>
    <row r="41" spans="1:8" ht="15.75" x14ac:dyDescent="0.3">
      <c r="A41" s="52" t="s">
        <v>39</v>
      </c>
      <c r="B41" s="52"/>
      <c r="C41" s="22">
        <v>1</v>
      </c>
      <c r="D41" s="22">
        <v>4.0000000000000003E-5</v>
      </c>
      <c r="E41" s="22">
        <v>2</v>
      </c>
      <c r="F41" s="22" t="s">
        <v>78</v>
      </c>
      <c r="G41" s="22">
        <f t="shared" si="0"/>
        <v>0.5</v>
      </c>
      <c r="H41" s="22" t="e">
        <f t="shared" si="1"/>
        <v>#VALUE!</v>
      </c>
    </row>
    <row r="42" spans="1:8" ht="15.75" x14ac:dyDescent="0.3">
      <c r="A42" s="52" t="s">
        <v>40</v>
      </c>
      <c r="B42" s="52"/>
      <c r="C42" s="21">
        <v>1</v>
      </c>
      <c r="D42" s="21">
        <v>30</v>
      </c>
      <c r="E42" s="21">
        <v>2</v>
      </c>
      <c r="F42" s="21">
        <v>1</v>
      </c>
      <c r="G42" s="21">
        <f t="shared" si="0"/>
        <v>0.5</v>
      </c>
      <c r="H42" s="21">
        <f t="shared" si="1"/>
        <v>30</v>
      </c>
    </row>
    <row r="43" spans="1:8" ht="15.75" x14ac:dyDescent="0.3">
      <c r="A43" s="52" t="s">
        <v>41</v>
      </c>
      <c r="B43" s="52"/>
      <c r="C43" s="22">
        <v>2</v>
      </c>
      <c r="D43" s="22">
        <v>1</v>
      </c>
      <c r="E43" s="22">
        <v>1</v>
      </c>
      <c r="F43" s="22">
        <v>1</v>
      </c>
      <c r="G43" s="22">
        <f t="shared" si="0"/>
        <v>2</v>
      </c>
      <c r="H43" s="22">
        <f t="shared" si="1"/>
        <v>1</v>
      </c>
    </row>
    <row r="44" spans="1:8" ht="15.75" x14ac:dyDescent="0.3">
      <c r="A44" s="52" t="s">
        <v>42</v>
      </c>
      <c r="B44" s="52"/>
      <c r="C44" s="21">
        <v>8</v>
      </c>
      <c r="D44" s="21">
        <v>0</v>
      </c>
      <c r="E44" s="21">
        <v>1</v>
      </c>
      <c r="F44" s="21">
        <v>2</v>
      </c>
      <c r="G44" s="21">
        <f t="shared" si="0"/>
        <v>8</v>
      </c>
      <c r="H44" s="21">
        <f t="shared" si="1"/>
        <v>0</v>
      </c>
    </row>
    <row r="45" spans="1:8" ht="15.75" x14ac:dyDescent="0.3">
      <c r="A45" s="52" t="s">
        <v>43</v>
      </c>
      <c r="B45" s="52"/>
      <c r="C45" s="22">
        <v>9</v>
      </c>
      <c r="D45" s="22">
        <v>4</v>
      </c>
      <c r="E45" s="22">
        <v>3</v>
      </c>
      <c r="F45" s="22">
        <v>0</v>
      </c>
      <c r="G45" s="22">
        <f t="shared" si="0"/>
        <v>3</v>
      </c>
      <c r="H45" s="22" t="e">
        <f t="shared" si="1"/>
        <v>#DIV/0!</v>
      </c>
    </row>
    <row r="46" spans="1:8" ht="15.75" x14ac:dyDescent="0.3">
      <c r="A46" s="52" t="s">
        <v>44</v>
      </c>
      <c r="B46" s="52"/>
      <c r="C46" s="21">
        <v>4</v>
      </c>
      <c r="D46" s="21">
        <v>7</v>
      </c>
      <c r="E46" s="21">
        <v>2</v>
      </c>
      <c r="F46" s="21">
        <v>1</v>
      </c>
      <c r="G46" s="21">
        <f t="shared" si="0"/>
        <v>2</v>
      </c>
      <c r="H46" s="21">
        <f t="shared" si="1"/>
        <v>7</v>
      </c>
    </row>
    <row r="47" spans="1:8" ht="15.75" x14ac:dyDescent="0.3">
      <c r="A47" s="52" t="s">
        <v>45</v>
      </c>
      <c r="B47" s="52"/>
      <c r="C47" s="22">
        <v>8</v>
      </c>
      <c r="D47" s="22">
        <v>3</v>
      </c>
      <c r="E47" s="22">
        <v>5</v>
      </c>
      <c r="F47" s="22">
        <v>0</v>
      </c>
      <c r="G47" s="22">
        <f t="shared" si="0"/>
        <v>1.6</v>
      </c>
      <c r="H47" s="22" t="e">
        <f t="shared" si="1"/>
        <v>#DIV/0!</v>
      </c>
    </row>
    <row r="48" spans="1:8" ht="15.75" x14ac:dyDescent="0.3">
      <c r="A48" s="52" t="s">
        <v>46</v>
      </c>
      <c r="B48" s="52"/>
      <c r="C48" s="21">
        <v>3</v>
      </c>
      <c r="D48" s="21">
        <v>0</v>
      </c>
      <c r="E48" s="21">
        <v>0</v>
      </c>
      <c r="F48" s="21">
        <v>2</v>
      </c>
      <c r="G48" s="21" t="e">
        <f t="shared" si="0"/>
        <v>#DIV/0!</v>
      </c>
      <c r="H48" s="21">
        <f t="shared" si="1"/>
        <v>0</v>
      </c>
    </row>
    <row r="49" spans="1:8" ht="15.75" x14ac:dyDescent="0.3">
      <c r="A49" s="52" t="s">
        <v>47</v>
      </c>
      <c r="B49" s="52"/>
      <c r="C49" s="22">
        <v>3</v>
      </c>
      <c r="D49" s="22">
        <v>5</v>
      </c>
      <c r="E49" s="22">
        <v>10</v>
      </c>
      <c r="F49" s="22" t="s">
        <v>78</v>
      </c>
      <c r="G49" s="22">
        <f t="shared" si="0"/>
        <v>0.3</v>
      </c>
      <c r="H49" s="22" t="e">
        <f t="shared" si="1"/>
        <v>#VALUE!</v>
      </c>
    </row>
    <row r="50" spans="1:8" ht="15.75" x14ac:dyDescent="0.3">
      <c r="A50" s="52" t="s">
        <v>48</v>
      </c>
      <c r="B50" s="52"/>
      <c r="C50" s="21">
        <v>22</v>
      </c>
      <c r="D50" s="21">
        <v>26</v>
      </c>
      <c r="E50" s="21">
        <v>2</v>
      </c>
      <c r="F50" s="21">
        <v>2</v>
      </c>
      <c r="G50" s="21">
        <f t="shared" si="0"/>
        <v>11</v>
      </c>
      <c r="H50" s="21">
        <f t="shared" si="1"/>
        <v>13</v>
      </c>
    </row>
    <row r="51" spans="1:8" ht="15.75" x14ac:dyDescent="0.3">
      <c r="A51" s="52" t="s">
        <v>49</v>
      </c>
      <c r="B51" s="52"/>
      <c r="C51" s="22">
        <v>29</v>
      </c>
      <c r="D51" s="22">
        <v>2</v>
      </c>
      <c r="E51" s="22">
        <v>12</v>
      </c>
      <c r="F51" s="22">
        <v>2</v>
      </c>
      <c r="G51" s="22">
        <f t="shared" si="0"/>
        <v>2.4166666666666665</v>
      </c>
      <c r="H51" s="22">
        <f t="shared" si="1"/>
        <v>1</v>
      </c>
    </row>
    <row r="52" spans="1:8" ht="15.75" x14ac:dyDescent="0.3">
      <c r="A52" s="52" t="s">
        <v>50</v>
      </c>
      <c r="B52" s="52"/>
      <c r="C52" s="21">
        <v>23</v>
      </c>
      <c r="D52" s="21">
        <v>19</v>
      </c>
      <c r="E52" s="21">
        <v>8</v>
      </c>
      <c r="F52" s="21">
        <v>12</v>
      </c>
      <c r="G52" s="21">
        <f t="shared" si="0"/>
        <v>2.875</v>
      </c>
      <c r="H52" s="21">
        <f t="shared" si="1"/>
        <v>1.5833333333333333</v>
      </c>
    </row>
    <row r="53" spans="1:8" ht="15.75" x14ac:dyDescent="0.3">
      <c r="A53" s="52" t="s">
        <v>51</v>
      </c>
      <c r="B53" s="52"/>
      <c r="C53" s="22">
        <v>7</v>
      </c>
      <c r="D53" s="22">
        <v>15.000019999999999</v>
      </c>
      <c r="E53" s="22">
        <v>1</v>
      </c>
      <c r="F53" s="22">
        <v>2</v>
      </c>
      <c r="G53" s="22">
        <f t="shared" si="0"/>
        <v>7</v>
      </c>
      <c r="H53" s="22">
        <f t="shared" si="1"/>
        <v>7.5000099999999996</v>
      </c>
    </row>
    <row r="54" spans="1:8" ht="15.75" x14ac:dyDescent="0.3">
      <c r="A54" s="52" t="s">
        <v>52</v>
      </c>
      <c r="B54" s="52"/>
      <c r="C54" s="21">
        <v>12</v>
      </c>
      <c r="D54" s="21">
        <v>2.0000000000000002E-5</v>
      </c>
      <c r="E54" s="21">
        <v>5</v>
      </c>
      <c r="F54" s="21" t="s">
        <v>79</v>
      </c>
      <c r="G54" s="21">
        <f t="shared" si="0"/>
        <v>2.4</v>
      </c>
      <c r="H54" s="21" t="e">
        <f t="shared" si="1"/>
        <v>#VALUE!</v>
      </c>
    </row>
    <row r="55" spans="1:8" ht="15.75" x14ac:dyDescent="0.3">
      <c r="A55" s="52" t="s">
        <v>53</v>
      </c>
      <c r="B55" s="52"/>
      <c r="C55" s="22">
        <v>73</v>
      </c>
      <c r="D55" s="22">
        <v>58</v>
      </c>
      <c r="E55" s="22">
        <v>7</v>
      </c>
      <c r="F55" s="22">
        <v>3</v>
      </c>
      <c r="G55" s="22">
        <f t="shared" si="0"/>
        <v>10.428571428571429</v>
      </c>
      <c r="H55" s="22">
        <f t="shared" si="1"/>
        <v>19.333333333333332</v>
      </c>
    </row>
    <row r="56" spans="1:8" ht="15.75" x14ac:dyDescent="0.3">
      <c r="A56" s="52" t="s">
        <v>54</v>
      </c>
      <c r="B56" s="52"/>
      <c r="C56" s="21">
        <v>6</v>
      </c>
      <c r="D56" s="21">
        <v>0</v>
      </c>
      <c r="E56" s="21">
        <v>1</v>
      </c>
      <c r="F56" s="21">
        <v>1</v>
      </c>
      <c r="G56" s="21">
        <f t="shared" si="0"/>
        <v>6</v>
      </c>
      <c r="H56" s="21">
        <f t="shared" si="1"/>
        <v>0</v>
      </c>
    </row>
    <row r="57" spans="1:8" ht="15.75" x14ac:dyDescent="0.3">
      <c r="A57" s="52" t="s">
        <v>55</v>
      </c>
      <c r="B57" s="52"/>
      <c r="C57" s="22">
        <v>18</v>
      </c>
      <c r="D57" s="22">
        <v>17</v>
      </c>
      <c r="E57" s="22">
        <v>3</v>
      </c>
      <c r="F57" s="22">
        <v>2</v>
      </c>
      <c r="G57" s="22">
        <f t="shared" si="0"/>
        <v>6</v>
      </c>
      <c r="H57" s="22">
        <f t="shared" si="1"/>
        <v>8.5</v>
      </c>
    </row>
    <row r="58" spans="1:8" ht="15.75" x14ac:dyDescent="0.3">
      <c r="A58" s="52" t="s">
        <v>56</v>
      </c>
      <c r="B58" s="52"/>
      <c r="C58" s="21">
        <v>0</v>
      </c>
      <c r="D58" s="21">
        <v>14</v>
      </c>
      <c r="E58" s="21">
        <v>5</v>
      </c>
      <c r="F58" s="21">
        <v>1</v>
      </c>
      <c r="G58" s="21">
        <f t="shared" si="0"/>
        <v>0</v>
      </c>
      <c r="H58" s="21">
        <f t="shared" si="1"/>
        <v>14</v>
      </c>
    </row>
    <row r="59" spans="1:8" ht="15.75" x14ac:dyDescent="0.3">
      <c r="A59" s="52" t="s">
        <v>57</v>
      </c>
      <c r="B59" s="52"/>
      <c r="C59" s="22">
        <v>0</v>
      </c>
      <c r="D59" s="22">
        <v>0</v>
      </c>
      <c r="E59" s="22">
        <v>1</v>
      </c>
      <c r="F59" s="22">
        <v>1</v>
      </c>
      <c r="G59" s="22">
        <f t="shared" si="0"/>
        <v>0</v>
      </c>
      <c r="H59" s="22">
        <f t="shared" si="1"/>
        <v>0</v>
      </c>
    </row>
    <row r="60" spans="1:8" ht="15.75" x14ac:dyDescent="0.3">
      <c r="A60" s="52" t="s">
        <v>58</v>
      </c>
      <c r="B60" s="52"/>
      <c r="C60" s="21">
        <v>9</v>
      </c>
      <c r="D60" s="21">
        <v>5</v>
      </c>
      <c r="E60" s="21" t="s">
        <v>79</v>
      </c>
      <c r="F60" s="21">
        <v>1</v>
      </c>
      <c r="G60" s="21" t="e">
        <f t="shared" si="0"/>
        <v>#VALUE!</v>
      </c>
      <c r="H60" s="21">
        <f t="shared" si="1"/>
        <v>5</v>
      </c>
    </row>
    <row r="61" spans="1:8" ht="15.75" x14ac:dyDescent="0.3">
      <c r="A61" s="52" t="s">
        <v>59</v>
      </c>
      <c r="B61" s="52"/>
      <c r="C61" s="22">
        <v>0</v>
      </c>
      <c r="D61" s="22">
        <v>0</v>
      </c>
      <c r="E61" s="22">
        <v>0</v>
      </c>
      <c r="F61" s="22" t="s">
        <v>78</v>
      </c>
      <c r="G61" s="22" t="e">
        <f t="shared" si="0"/>
        <v>#DIV/0!</v>
      </c>
      <c r="H61" s="22" t="e">
        <f t="shared" si="1"/>
        <v>#VALUE!</v>
      </c>
    </row>
    <row r="62" spans="1:8" ht="15.75" x14ac:dyDescent="0.3">
      <c r="A62" s="52" t="s">
        <v>60</v>
      </c>
      <c r="B62" s="52"/>
      <c r="C62" s="21">
        <v>11</v>
      </c>
      <c r="D62" s="21">
        <v>7</v>
      </c>
      <c r="E62" s="21">
        <v>4</v>
      </c>
      <c r="F62" s="21">
        <v>3</v>
      </c>
      <c r="G62" s="21">
        <f t="shared" si="0"/>
        <v>2.75</v>
      </c>
      <c r="H62" s="21">
        <f t="shared" si="1"/>
        <v>2.3333333333333335</v>
      </c>
    </row>
    <row r="63" spans="1:8" ht="15.75" x14ac:dyDescent="0.3">
      <c r="A63" s="52" t="s">
        <v>1</v>
      </c>
      <c r="B63" s="52"/>
      <c r="C63" s="22">
        <v>0</v>
      </c>
      <c r="D63" s="22">
        <v>0</v>
      </c>
      <c r="E63" s="22">
        <v>5</v>
      </c>
      <c r="F63" s="22">
        <v>4</v>
      </c>
      <c r="G63" s="22">
        <f t="shared" si="0"/>
        <v>0</v>
      </c>
      <c r="H63" s="22">
        <f t="shared" si="1"/>
        <v>0</v>
      </c>
    </row>
    <row r="64" spans="1:8" ht="15.75" x14ac:dyDescent="0.3">
      <c r="A64" s="52" t="s">
        <v>61</v>
      </c>
      <c r="B64" s="52"/>
      <c r="C64" s="21">
        <v>2</v>
      </c>
      <c r="D64" s="21">
        <v>0</v>
      </c>
      <c r="E64" s="21">
        <v>0</v>
      </c>
      <c r="F64" s="21">
        <v>1</v>
      </c>
      <c r="G64" s="21" t="e">
        <f t="shared" si="0"/>
        <v>#DIV/0!</v>
      </c>
      <c r="H64" s="21">
        <f t="shared" si="1"/>
        <v>0</v>
      </c>
    </row>
    <row r="65" spans="1:8" ht="15.75" x14ac:dyDescent="0.3">
      <c r="A65" s="52" t="s">
        <v>62</v>
      </c>
      <c r="B65" s="52"/>
      <c r="C65" s="22">
        <v>10</v>
      </c>
      <c r="D65" s="22">
        <v>5</v>
      </c>
      <c r="E65" s="22">
        <v>7</v>
      </c>
      <c r="F65" s="22">
        <v>0</v>
      </c>
      <c r="G65" s="22">
        <f t="shared" si="0"/>
        <v>1.4285714285714286</v>
      </c>
      <c r="H65" s="22" t="e">
        <f t="shared" si="1"/>
        <v>#DIV/0!</v>
      </c>
    </row>
    <row r="66" spans="1:8" ht="15.75" x14ac:dyDescent="0.3">
      <c r="A66" s="52" t="s">
        <v>63</v>
      </c>
      <c r="B66" s="52"/>
      <c r="C66" s="21">
        <v>89</v>
      </c>
      <c r="D66" s="21">
        <v>0</v>
      </c>
      <c r="E66" s="21">
        <v>1</v>
      </c>
      <c r="F66" s="21">
        <v>44</v>
      </c>
      <c r="G66" s="21">
        <f t="shared" si="0"/>
        <v>89</v>
      </c>
      <c r="H66" s="21">
        <f t="shared" si="1"/>
        <v>0</v>
      </c>
    </row>
    <row r="67" spans="1:8" ht="15.75" x14ac:dyDescent="0.3">
      <c r="A67" s="52" t="s">
        <v>64</v>
      </c>
      <c r="B67" s="52"/>
      <c r="C67" s="22">
        <v>1</v>
      </c>
      <c r="D67" s="22" t="s">
        <v>79</v>
      </c>
      <c r="E67" s="22">
        <v>0</v>
      </c>
      <c r="F67" s="22" t="s">
        <v>79</v>
      </c>
      <c r="G67" s="22" t="e">
        <f t="shared" si="0"/>
        <v>#DIV/0!</v>
      </c>
      <c r="H67" s="22" t="e">
        <f t="shared" si="1"/>
        <v>#VALUE!</v>
      </c>
    </row>
    <row r="68" spans="1:8" ht="15.75" x14ac:dyDescent="0.3">
      <c r="A68" s="52" t="s">
        <v>65</v>
      </c>
      <c r="B68" s="52"/>
      <c r="C68" s="21">
        <v>6</v>
      </c>
      <c r="D68" s="21">
        <v>1</v>
      </c>
      <c r="E68" s="21">
        <v>3</v>
      </c>
      <c r="F68" s="21">
        <v>1</v>
      </c>
      <c r="G68" s="21">
        <f t="shared" si="0"/>
        <v>2</v>
      </c>
      <c r="H68" s="21">
        <f t="shared" si="1"/>
        <v>1</v>
      </c>
    </row>
    <row r="69" spans="1:8" ht="15.75" x14ac:dyDescent="0.3">
      <c r="A69" s="52" t="s">
        <v>66</v>
      </c>
      <c r="B69" s="52"/>
      <c r="C69" s="22" t="s">
        <v>78</v>
      </c>
      <c r="D69" s="22">
        <v>0</v>
      </c>
      <c r="E69" s="22" t="s">
        <v>78</v>
      </c>
      <c r="F69" s="22">
        <v>0</v>
      </c>
      <c r="G69" s="22" t="e">
        <f t="shared" si="0"/>
        <v>#VALUE!</v>
      </c>
      <c r="H69" s="22" t="e">
        <f t="shared" si="1"/>
        <v>#DIV/0!</v>
      </c>
    </row>
    <row r="70" spans="1:8" ht="15.75" x14ac:dyDescent="0.3">
      <c r="A70" s="52" t="s">
        <v>67</v>
      </c>
      <c r="B70" s="52"/>
      <c r="C70" s="21">
        <v>0</v>
      </c>
      <c r="D70" s="21">
        <v>0</v>
      </c>
      <c r="E70" s="21">
        <v>3</v>
      </c>
      <c r="F70" s="21">
        <v>3</v>
      </c>
      <c r="G70" s="21">
        <f t="shared" si="0"/>
        <v>0</v>
      </c>
      <c r="H70" s="21">
        <f t="shared" si="1"/>
        <v>0</v>
      </c>
    </row>
    <row r="71" spans="1:8" ht="15.75" x14ac:dyDescent="0.3">
      <c r="A71" s="52" t="s">
        <v>69</v>
      </c>
      <c r="B71" s="52"/>
      <c r="C71" s="22">
        <v>0</v>
      </c>
      <c r="D71" s="22">
        <v>0</v>
      </c>
      <c r="E71" s="22">
        <v>2</v>
      </c>
      <c r="F71" s="22">
        <v>1</v>
      </c>
      <c r="G71" s="22">
        <f t="shared" si="0"/>
        <v>0</v>
      </c>
      <c r="H71" s="22">
        <f t="shared" si="1"/>
        <v>0</v>
      </c>
    </row>
    <row r="72" spans="1:8" ht="15.75" x14ac:dyDescent="0.3">
      <c r="A72" s="52" t="s">
        <v>70</v>
      </c>
      <c r="B72" s="52"/>
      <c r="C72" s="21">
        <v>12</v>
      </c>
      <c r="D72" s="21">
        <v>1</v>
      </c>
      <c r="E72" s="21">
        <v>0</v>
      </c>
      <c r="F72" s="21">
        <v>2</v>
      </c>
      <c r="G72" s="21" t="e">
        <f t="shared" si="0"/>
        <v>#DIV/0!</v>
      </c>
      <c r="H72" s="21">
        <f t="shared" si="1"/>
        <v>0.5</v>
      </c>
    </row>
    <row r="73" spans="1:8" ht="15.75" x14ac:dyDescent="0.3">
      <c r="A73" s="52" t="s">
        <v>71</v>
      </c>
      <c r="B73" s="52"/>
      <c r="C73" s="22"/>
      <c r="D73" s="22">
        <v>0</v>
      </c>
      <c r="E73" s="22"/>
      <c r="F73" s="22">
        <v>0</v>
      </c>
      <c r="G73" s="22" t="e">
        <f t="shared" si="0"/>
        <v>#DIV/0!</v>
      </c>
      <c r="H73" s="22" t="e">
        <f t="shared" si="1"/>
        <v>#DIV/0!</v>
      </c>
    </row>
    <row r="74" spans="1:8" ht="15.75" x14ac:dyDescent="0.3">
      <c r="A74" s="52" t="s">
        <v>72</v>
      </c>
      <c r="B74" s="52"/>
      <c r="C74" s="21"/>
      <c r="D74" s="21">
        <v>0</v>
      </c>
      <c r="E74" s="21"/>
      <c r="F74" s="21">
        <v>0</v>
      </c>
      <c r="G74" s="21" t="e">
        <f t="shared" si="0"/>
        <v>#DIV/0!</v>
      </c>
      <c r="H74" s="21" t="e">
        <f t="shared" si="1"/>
        <v>#DIV/0!</v>
      </c>
    </row>
    <row r="75" spans="1:8" ht="15.75" x14ac:dyDescent="0.3">
      <c r="A75" s="52" t="s">
        <v>73</v>
      </c>
      <c r="B75" s="52"/>
      <c r="C75" s="22"/>
      <c r="D75" s="22" t="s">
        <v>79</v>
      </c>
      <c r="E75" s="22"/>
      <c r="F75" s="22" t="s">
        <v>79</v>
      </c>
      <c r="G75" s="22" t="e">
        <f t="shared" si="0"/>
        <v>#DIV/0!</v>
      </c>
      <c r="H75" s="22" t="e">
        <f t="shared" si="1"/>
        <v>#VALUE!</v>
      </c>
    </row>
    <row r="76" spans="1:8" ht="15.75" x14ac:dyDescent="0.3">
      <c r="A76" s="52" t="s">
        <v>74</v>
      </c>
      <c r="B76" s="52"/>
      <c r="C76" s="21"/>
      <c r="D76" s="21">
        <v>2</v>
      </c>
      <c r="E76" s="21"/>
      <c r="F76" s="21">
        <v>4</v>
      </c>
      <c r="G76" s="21" t="e">
        <f t="shared" si="0"/>
        <v>#DIV/0!</v>
      </c>
      <c r="H76" s="21">
        <f t="shared" si="1"/>
        <v>0.5</v>
      </c>
    </row>
    <row r="77" spans="1:8" ht="15.75" x14ac:dyDescent="0.3">
      <c r="A77" s="52" t="s">
        <v>75</v>
      </c>
      <c r="B77" s="52"/>
      <c r="C77" s="22"/>
      <c r="D77" s="22">
        <v>0</v>
      </c>
      <c r="E77" s="22"/>
      <c r="F77" s="22">
        <v>2</v>
      </c>
      <c r="G77" s="22" t="e">
        <f t="shared" si="0"/>
        <v>#DIV/0!</v>
      </c>
      <c r="H77" s="22">
        <f t="shared" si="1"/>
        <v>0</v>
      </c>
    </row>
    <row r="78" spans="1:8" ht="15.75" x14ac:dyDescent="0.3">
      <c r="A78" s="57" t="s">
        <v>15</v>
      </c>
      <c r="B78" s="57"/>
      <c r="C78" s="20" t="s">
        <v>79</v>
      </c>
      <c r="D78" s="20">
        <v>25</v>
      </c>
      <c r="E78" s="20" t="s">
        <v>79</v>
      </c>
      <c r="F78" s="20">
        <v>4</v>
      </c>
      <c r="G78" s="20" t="e">
        <f t="shared" si="0"/>
        <v>#VALUE!</v>
      </c>
      <c r="H78" s="20">
        <f t="shared" si="1"/>
        <v>6.25</v>
      </c>
    </row>
    <row r="79" spans="1:8" ht="15.75" x14ac:dyDescent="0.3">
      <c r="A79" s="52" t="s">
        <v>16</v>
      </c>
      <c r="B79" s="52"/>
      <c r="C79" s="22" t="s">
        <v>79</v>
      </c>
      <c r="D79" s="22">
        <v>25</v>
      </c>
      <c r="E79" s="22" t="s">
        <v>79</v>
      </c>
      <c r="F79" s="22">
        <v>4</v>
      </c>
      <c r="G79" s="22" t="e">
        <f t="shared" si="0"/>
        <v>#VALUE!</v>
      </c>
      <c r="H79" s="22">
        <f t="shared" si="1"/>
        <v>6.25</v>
      </c>
    </row>
    <row r="80" spans="1:8" ht="15.75" x14ac:dyDescent="0.3">
      <c r="A80" s="57" t="s">
        <v>26</v>
      </c>
      <c r="B80" s="57"/>
      <c r="C80" s="20">
        <v>30</v>
      </c>
      <c r="D80" s="20">
        <v>0</v>
      </c>
      <c r="E80" s="20">
        <v>24</v>
      </c>
      <c r="F80" s="20">
        <v>15</v>
      </c>
      <c r="G80" s="20">
        <f t="shared" si="0"/>
        <v>1.25</v>
      </c>
      <c r="H80" s="20">
        <f t="shared" si="1"/>
        <v>0</v>
      </c>
    </row>
    <row r="81" spans="1:8" ht="15.75" x14ac:dyDescent="0.3">
      <c r="A81" s="52" t="s">
        <v>27</v>
      </c>
      <c r="B81" s="52"/>
      <c r="C81" s="22">
        <v>30</v>
      </c>
      <c r="D81" s="22">
        <v>0</v>
      </c>
      <c r="E81" s="22">
        <v>24</v>
      </c>
      <c r="F81" s="22">
        <v>15</v>
      </c>
      <c r="G81" s="22">
        <f t="shared" si="0"/>
        <v>1.25</v>
      </c>
      <c r="H81" s="22">
        <f t="shared" si="1"/>
        <v>0</v>
      </c>
    </row>
    <row r="82" spans="1:8" ht="15.75" x14ac:dyDescent="0.3">
      <c r="A82" s="57" t="s">
        <v>17</v>
      </c>
      <c r="B82" s="57"/>
      <c r="C82" s="20">
        <v>218</v>
      </c>
      <c r="D82" s="20">
        <v>193</v>
      </c>
      <c r="E82" s="20">
        <v>165</v>
      </c>
      <c r="F82" s="20">
        <v>145</v>
      </c>
      <c r="G82" s="20">
        <f t="shared" si="0"/>
        <v>1.3212121212121213</v>
      </c>
      <c r="H82" s="20">
        <f t="shared" si="1"/>
        <v>1.3310344827586207</v>
      </c>
    </row>
    <row r="83" spans="1:8" ht="15.75" x14ac:dyDescent="0.3">
      <c r="A83" s="52" t="s">
        <v>18</v>
      </c>
      <c r="B83" s="52"/>
      <c r="C83" s="22" t="s">
        <v>78</v>
      </c>
      <c r="D83" s="22" t="s">
        <v>78</v>
      </c>
      <c r="E83" s="22" t="s">
        <v>78</v>
      </c>
      <c r="F83" s="22" t="s">
        <v>78</v>
      </c>
      <c r="G83" s="22" t="e">
        <f t="shared" si="0"/>
        <v>#VALUE!</v>
      </c>
      <c r="H83" s="22" t="e">
        <f t="shared" si="1"/>
        <v>#VALUE!</v>
      </c>
    </row>
    <row r="84" spans="1:8" ht="15.75" x14ac:dyDescent="0.3">
      <c r="A84" s="52" t="s">
        <v>102</v>
      </c>
      <c r="B84" s="52"/>
      <c r="C84" s="22">
        <v>218</v>
      </c>
      <c r="D84" s="22">
        <v>193</v>
      </c>
      <c r="E84" s="22">
        <v>165</v>
      </c>
      <c r="F84" s="22">
        <v>145</v>
      </c>
      <c r="G84" s="22">
        <f t="shared" si="0"/>
        <v>1.3212121212121213</v>
      </c>
      <c r="H84" s="22">
        <f t="shared" si="1"/>
        <v>1.3310344827586207</v>
      </c>
    </row>
    <row r="85" spans="1:8" ht="15.75" x14ac:dyDescent="0.3">
      <c r="A85" s="57" t="s">
        <v>13</v>
      </c>
      <c r="B85" s="57"/>
      <c r="C85" s="20">
        <v>21</v>
      </c>
      <c r="D85" s="20">
        <v>25</v>
      </c>
      <c r="E85" s="20">
        <v>5</v>
      </c>
      <c r="F85" s="20">
        <v>8</v>
      </c>
      <c r="G85" s="20">
        <f t="shared" si="0"/>
        <v>4.2</v>
      </c>
      <c r="H85" s="20">
        <f t="shared" si="1"/>
        <v>3.125</v>
      </c>
    </row>
    <row r="86" spans="1:8" ht="15.75" x14ac:dyDescent="0.3">
      <c r="A86" s="52" t="s">
        <v>29</v>
      </c>
      <c r="B86" s="52"/>
      <c r="C86" s="22" t="s">
        <v>78</v>
      </c>
      <c r="D86" s="22" t="s">
        <v>78</v>
      </c>
      <c r="E86" s="22" t="s">
        <v>78</v>
      </c>
      <c r="F86" s="22" t="s">
        <v>78</v>
      </c>
      <c r="G86" s="22" t="e">
        <f t="shared" ref="G86:G96" si="2">(C86/E86)</f>
        <v>#VALUE!</v>
      </c>
      <c r="H86" s="22" t="e">
        <f t="shared" ref="H86:H96" si="3">(D86/F86)</f>
        <v>#VALUE!</v>
      </c>
    </row>
    <row r="87" spans="1:8" ht="15.75" x14ac:dyDescent="0.3">
      <c r="A87" s="52" t="s">
        <v>30</v>
      </c>
      <c r="B87" s="52"/>
      <c r="C87" s="21">
        <v>0</v>
      </c>
      <c r="D87" s="21" t="s">
        <v>78</v>
      </c>
      <c r="E87" s="21">
        <v>0</v>
      </c>
      <c r="F87" s="21" t="s">
        <v>78</v>
      </c>
      <c r="G87" s="21" t="e">
        <f t="shared" si="2"/>
        <v>#DIV/0!</v>
      </c>
      <c r="H87" s="21" t="e">
        <f t="shared" si="3"/>
        <v>#VALUE!</v>
      </c>
    </row>
    <row r="88" spans="1:8" ht="15.75" x14ac:dyDescent="0.3">
      <c r="A88" s="52" t="s">
        <v>31</v>
      </c>
      <c r="B88" s="52"/>
      <c r="C88" s="22">
        <v>3</v>
      </c>
      <c r="D88" s="22">
        <v>2</v>
      </c>
      <c r="E88" s="22">
        <v>0</v>
      </c>
      <c r="F88" s="22">
        <v>0</v>
      </c>
      <c r="G88" s="22" t="e">
        <f t="shared" si="2"/>
        <v>#DIV/0!</v>
      </c>
      <c r="H88" s="22" t="e">
        <f t="shared" si="3"/>
        <v>#DIV/0!</v>
      </c>
    </row>
    <row r="89" spans="1:8" ht="15.75" x14ac:dyDescent="0.3">
      <c r="A89" s="52" t="s">
        <v>32</v>
      </c>
      <c r="B89" s="52"/>
      <c r="C89" s="21" t="s">
        <v>78</v>
      </c>
      <c r="D89" s="21" t="s">
        <v>78</v>
      </c>
      <c r="E89" s="21" t="s">
        <v>78</v>
      </c>
      <c r="F89" s="21" t="s">
        <v>78</v>
      </c>
      <c r="G89" s="21" t="e">
        <f t="shared" si="2"/>
        <v>#VALUE!</v>
      </c>
      <c r="H89" s="21" t="e">
        <f t="shared" si="3"/>
        <v>#VALUE!</v>
      </c>
    </row>
    <row r="90" spans="1:8" ht="15.75" x14ac:dyDescent="0.3">
      <c r="A90" s="52" t="s">
        <v>33</v>
      </c>
      <c r="B90" s="52"/>
      <c r="C90" s="22" t="s">
        <v>78</v>
      </c>
      <c r="D90" s="22">
        <v>0</v>
      </c>
      <c r="E90" s="22" t="s">
        <v>78</v>
      </c>
      <c r="F90" s="22">
        <v>0</v>
      </c>
      <c r="G90" s="22" t="e">
        <f t="shared" si="2"/>
        <v>#VALUE!</v>
      </c>
      <c r="H90" s="22" t="e">
        <f t="shared" si="3"/>
        <v>#DIV/0!</v>
      </c>
    </row>
    <row r="91" spans="1:8" ht="15.75" x14ac:dyDescent="0.3">
      <c r="A91" s="52" t="s">
        <v>34</v>
      </c>
      <c r="B91" s="52"/>
      <c r="C91" s="21">
        <v>0</v>
      </c>
      <c r="D91" s="21">
        <v>0</v>
      </c>
      <c r="E91" s="21">
        <v>4</v>
      </c>
      <c r="F91" s="21">
        <v>3</v>
      </c>
      <c r="G91" s="21">
        <f t="shared" si="2"/>
        <v>0</v>
      </c>
      <c r="H91" s="21">
        <f t="shared" si="3"/>
        <v>0</v>
      </c>
    </row>
    <row r="92" spans="1:8" ht="15.75" x14ac:dyDescent="0.3">
      <c r="A92" s="52" t="s">
        <v>35</v>
      </c>
      <c r="B92" s="52"/>
      <c r="C92" s="22" t="s">
        <v>78</v>
      </c>
      <c r="D92" s="22">
        <v>0</v>
      </c>
      <c r="E92" s="22" t="s">
        <v>79</v>
      </c>
      <c r="F92" s="22">
        <v>2</v>
      </c>
      <c r="G92" s="22" t="e">
        <f t="shared" si="2"/>
        <v>#VALUE!</v>
      </c>
      <c r="H92" s="22">
        <f t="shared" si="3"/>
        <v>0</v>
      </c>
    </row>
    <row r="93" spans="1:8" ht="15.75" x14ac:dyDescent="0.3">
      <c r="A93" s="52" t="s">
        <v>14</v>
      </c>
      <c r="B93" s="52"/>
      <c r="C93" s="21">
        <v>0</v>
      </c>
      <c r="D93" s="21">
        <v>0</v>
      </c>
      <c r="E93" s="21">
        <v>0</v>
      </c>
      <c r="F93" s="21">
        <v>2</v>
      </c>
      <c r="G93" s="21" t="e">
        <f t="shared" si="2"/>
        <v>#DIV/0!</v>
      </c>
      <c r="H93" s="21">
        <f t="shared" si="3"/>
        <v>0</v>
      </c>
    </row>
    <row r="94" spans="1:8" ht="15.75" x14ac:dyDescent="0.3">
      <c r="A94" s="52" t="s">
        <v>36</v>
      </c>
      <c r="B94" s="52"/>
      <c r="C94" s="22">
        <v>18</v>
      </c>
      <c r="D94" s="22">
        <v>1</v>
      </c>
      <c r="E94" s="22">
        <v>1</v>
      </c>
      <c r="F94" s="22">
        <v>1</v>
      </c>
      <c r="G94" s="22">
        <f t="shared" si="2"/>
        <v>18</v>
      </c>
      <c r="H94" s="22">
        <f t="shared" si="3"/>
        <v>1</v>
      </c>
    </row>
    <row r="95" spans="1:8" ht="15.75" x14ac:dyDescent="0.3">
      <c r="A95" s="52" t="s">
        <v>37</v>
      </c>
      <c r="B95" s="52"/>
      <c r="C95" s="21">
        <v>0</v>
      </c>
      <c r="D95" s="21">
        <v>22</v>
      </c>
      <c r="E95" s="21">
        <v>0</v>
      </c>
      <c r="F95" s="21">
        <v>0</v>
      </c>
      <c r="G95" s="21" t="e">
        <f t="shared" si="2"/>
        <v>#DIV/0!</v>
      </c>
      <c r="H95" s="21" t="e">
        <f t="shared" si="3"/>
        <v>#DIV/0!</v>
      </c>
    </row>
    <row r="96" spans="1:8" ht="16.5" thickBot="1" x14ac:dyDescent="0.35">
      <c r="A96" s="52" t="s">
        <v>38</v>
      </c>
      <c r="B96" s="52"/>
      <c r="C96" s="22">
        <v>0</v>
      </c>
      <c r="D96" s="22" t="s">
        <v>78</v>
      </c>
      <c r="E96" s="22">
        <v>0</v>
      </c>
      <c r="F96" s="22" t="s">
        <v>78</v>
      </c>
      <c r="G96" s="22" t="e">
        <f t="shared" si="2"/>
        <v>#DIV/0!</v>
      </c>
      <c r="H96" s="22" t="e">
        <f t="shared" si="3"/>
        <v>#VALUE!</v>
      </c>
    </row>
    <row r="97" spans="1:8" ht="15.75" thickTop="1" x14ac:dyDescent="0.25">
      <c r="A97" s="79" t="s">
        <v>77</v>
      </c>
      <c r="B97" s="79"/>
      <c r="C97" s="23">
        <f>SUM(C86:C96,C83:C84,C81,C79,C41:C77,C34:C39,C22:C32)</f>
        <v>967</v>
      </c>
      <c r="D97" s="23">
        <f t="shared" ref="D97:F97" si="4">SUM(D86:D96,D83:D84,D81,D79,D41:D77,D34:D39,D22:D32)</f>
        <v>898.00008000000003</v>
      </c>
      <c r="E97" s="23">
        <f t="shared" si="4"/>
        <v>360</v>
      </c>
      <c r="F97" s="23">
        <f t="shared" si="4"/>
        <v>355</v>
      </c>
      <c r="G97" s="23">
        <f>(C97/E97)</f>
        <v>2.6861111111111109</v>
      </c>
      <c r="H97" s="23">
        <f>(D97/F97)</f>
        <v>2.5295776901408451</v>
      </c>
    </row>
    <row r="99" spans="1:8" x14ac:dyDescent="0.25">
      <c r="A99" s="84" t="s">
        <v>169</v>
      </c>
    </row>
  </sheetData>
  <mergeCells count="101">
    <mergeCell ref="A10:A11"/>
    <mergeCell ref="B10:B11"/>
    <mergeCell ref="C10:D12"/>
    <mergeCell ref="E10:F12"/>
    <mergeCell ref="C3:F3"/>
    <mergeCell ref="B4:B5"/>
    <mergeCell ref="C4:D4"/>
    <mergeCell ref="E4:F4"/>
    <mergeCell ref="C5:D6"/>
    <mergeCell ref="E5:F6"/>
    <mergeCell ref="B7:F7"/>
    <mergeCell ref="B8:F8"/>
    <mergeCell ref="A9:F9"/>
    <mergeCell ref="A13:A16"/>
    <mergeCell ref="B13:B16"/>
    <mergeCell ref="C13:D14"/>
    <mergeCell ref="E13:F14"/>
    <mergeCell ref="C15:D16"/>
    <mergeCell ref="E15:F16"/>
    <mergeCell ref="C19:D19"/>
    <mergeCell ref="E19:F19"/>
    <mergeCell ref="G19:H19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34:B34"/>
    <mergeCell ref="A35:B35"/>
    <mergeCell ref="A36:B36"/>
    <mergeCell ref="A37:B37"/>
    <mergeCell ref="A38:B38"/>
    <mergeCell ref="A29:B29"/>
    <mergeCell ref="A30:B30"/>
    <mergeCell ref="A31:B31"/>
    <mergeCell ref="A32:B32"/>
    <mergeCell ref="A33:B33"/>
    <mergeCell ref="A44:B44"/>
    <mergeCell ref="A45:B45"/>
    <mergeCell ref="A46:B46"/>
    <mergeCell ref="A47:B47"/>
    <mergeCell ref="A48:B48"/>
    <mergeCell ref="A39:B39"/>
    <mergeCell ref="A40:B40"/>
    <mergeCell ref="A41:B41"/>
    <mergeCell ref="A42:B42"/>
    <mergeCell ref="A43:B43"/>
    <mergeCell ref="A54:B54"/>
    <mergeCell ref="A55:B55"/>
    <mergeCell ref="A56:B56"/>
    <mergeCell ref="A57:B57"/>
    <mergeCell ref="A58:B58"/>
    <mergeCell ref="A49:B49"/>
    <mergeCell ref="A50:B50"/>
    <mergeCell ref="A51:B51"/>
    <mergeCell ref="A52:B52"/>
    <mergeCell ref="A53:B53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84:B84"/>
    <mergeCell ref="A85:B85"/>
    <mergeCell ref="A86:B86"/>
    <mergeCell ref="A87:B87"/>
    <mergeCell ref="A88:B88"/>
    <mergeCell ref="A79:B79"/>
    <mergeCell ref="A80:B80"/>
    <mergeCell ref="A81:B81"/>
    <mergeCell ref="A82:B82"/>
    <mergeCell ref="A83:B83"/>
    <mergeCell ref="A94:B94"/>
    <mergeCell ref="A95:B95"/>
    <mergeCell ref="A96:B96"/>
    <mergeCell ref="A97:B97"/>
    <mergeCell ref="A89:B89"/>
    <mergeCell ref="A90:B90"/>
    <mergeCell ref="A91:B91"/>
    <mergeCell ref="A92:B92"/>
    <mergeCell ref="A93:B93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Eje 1. Prevenir</vt:lpstr>
      <vt:lpstr>Eje 2. Detectar</vt:lpstr>
      <vt:lpstr>Eje 3. Sancionar</vt:lpstr>
      <vt:lpstr>Eje 4. Controlar</vt:lpstr>
      <vt:lpstr>Eje 5. Fiscalizar</vt:lpstr>
      <vt:lpstr>'Eje 1. Prevenir'!_Tasa_de_denuncias_3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Rivera García</dc:creator>
  <cp:lastModifiedBy>109150</cp:lastModifiedBy>
  <dcterms:created xsi:type="dcterms:W3CDTF">2023-11-22T15:42:46Z</dcterms:created>
  <dcterms:modified xsi:type="dcterms:W3CDTF">2024-02-29T15:41:15Z</dcterms:modified>
</cp:coreProperties>
</file>