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os de Usuario\Desktop\ARCHIVO\6S. Estudios\6S.05.Estudios 2023\6S.05.004. 2023-DIC_CENSOS DE GOBIERNO 2022 Y 2023\"/>
    </mc:Choice>
  </mc:AlternateContent>
  <bookViews>
    <workbookView xWindow="0" yWindow="0" windowWidth="6840" windowHeight="7365"/>
  </bookViews>
  <sheets>
    <sheet name="Índice" sheetId="17" r:id="rId1"/>
    <sheet name="014" sheetId="8" r:id="rId2"/>
    <sheet name="016" sheetId="9" r:id="rId3"/>
    <sheet name="048" sheetId="11" r:id="rId4"/>
    <sheet name="055" sheetId="12" r:id="rId5"/>
    <sheet name="311" sheetId="10" r:id="rId6"/>
    <sheet name="076" sheetId="16" r:id="rId7"/>
    <sheet name="208" sheetId="14" r:id="rId8"/>
    <sheet name="214" sheetId="15" r:id="rId9"/>
    <sheet name="225" sheetId="3" r:id="rId10"/>
    <sheet name="116" sheetId="6" r:id="rId11"/>
    <sheet name="321" sheetId="4" r:id="rId12"/>
    <sheet name="120" sheetId="7" r:id="rId13"/>
    <sheet name="330" sheetId="5"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4" l="1"/>
  <c r="D81" i="12" l="1"/>
  <c r="F69" i="12"/>
  <c r="E69" i="12"/>
  <c r="C69" i="12"/>
  <c r="F25" i="12"/>
  <c r="E25" i="12"/>
  <c r="C25" i="12"/>
  <c r="F18" i="12"/>
  <c r="E18" i="12"/>
  <c r="C18" i="12"/>
  <c r="F6" i="12"/>
  <c r="E6" i="12"/>
  <c r="C6" i="12"/>
  <c r="E81" i="12" l="1"/>
  <c r="F81" i="12"/>
  <c r="C81" i="12"/>
  <c r="H18" i="4" l="1"/>
  <c r="G18" i="4"/>
  <c r="F18" i="4"/>
  <c r="E18" i="4"/>
  <c r="D18" i="4"/>
  <c r="C18" i="4"/>
  <c r="H6" i="4"/>
  <c r="G6" i="4"/>
  <c r="G20" i="4" s="1"/>
  <c r="F6" i="4"/>
  <c r="E6" i="4"/>
  <c r="D6" i="4"/>
  <c r="C6" i="4"/>
  <c r="F18" i="3"/>
  <c r="E18" i="3"/>
  <c r="D18" i="3"/>
  <c r="C18" i="3"/>
  <c r="H17" i="3"/>
  <c r="G17" i="3"/>
  <c r="H16" i="3"/>
  <c r="G16" i="3"/>
  <c r="H15" i="3"/>
  <c r="G15" i="3"/>
  <c r="H14" i="3"/>
  <c r="G14" i="3"/>
  <c r="H13" i="3"/>
  <c r="G13" i="3"/>
  <c r="H12" i="3"/>
  <c r="G12" i="3"/>
  <c r="H11" i="3"/>
  <c r="G11" i="3"/>
  <c r="H10" i="3"/>
  <c r="G10" i="3"/>
  <c r="H9" i="3"/>
  <c r="G9" i="3"/>
  <c r="H8" i="3"/>
  <c r="G8" i="3"/>
  <c r="H7" i="3"/>
  <c r="G7" i="3"/>
  <c r="F6" i="3"/>
  <c r="E6" i="3"/>
  <c r="D6" i="3"/>
  <c r="C6" i="3"/>
  <c r="E742" i="7"/>
  <c r="D742" i="7"/>
  <c r="E741" i="7"/>
  <c r="D741" i="7"/>
  <c r="E731" i="7"/>
  <c r="D731" i="7"/>
  <c r="E730" i="7"/>
  <c r="D730" i="7"/>
  <c r="E720" i="7"/>
  <c r="D720" i="7"/>
  <c r="E719" i="7"/>
  <c r="D719" i="7"/>
  <c r="E709" i="7"/>
  <c r="D709" i="7"/>
  <c r="E708" i="7"/>
  <c r="D708" i="7"/>
  <c r="E698" i="7"/>
  <c r="D698" i="7"/>
  <c r="E697" i="7"/>
  <c r="D697" i="7"/>
  <c r="E687" i="7"/>
  <c r="D687" i="7"/>
  <c r="E686" i="7"/>
  <c r="D686" i="7"/>
  <c r="E676" i="7"/>
  <c r="D676" i="7"/>
  <c r="E675" i="7"/>
  <c r="D675" i="7"/>
  <c r="E665" i="7"/>
  <c r="D665" i="7"/>
  <c r="E664" i="7"/>
  <c r="D664" i="7"/>
  <c r="E654" i="7"/>
  <c r="D654" i="7"/>
  <c r="E653" i="7"/>
  <c r="D653" i="7"/>
  <c r="E643" i="7"/>
  <c r="D643" i="7"/>
  <c r="E642" i="7"/>
  <c r="D642" i="7"/>
  <c r="E632" i="7"/>
  <c r="D632" i="7"/>
  <c r="E631" i="7"/>
  <c r="D631" i="7"/>
  <c r="E621" i="7"/>
  <c r="D621" i="7"/>
  <c r="E620" i="7"/>
  <c r="D620" i="7"/>
  <c r="E610" i="7"/>
  <c r="D610" i="7"/>
  <c r="E609" i="7"/>
  <c r="D609" i="7"/>
  <c r="E599" i="7"/>
  <c r="D599" i="7"/>
  <c r="E598" i="7"/>
  <c r="D598" i="7"/>
  <c r="E588" i="7"/>
  <c r="D588" i="7"/>
  <c r="E587" i="7"/>
  <c r="D587" i="7"/>
  <c r="E577" i="7"/>
  <c r="D577" i="7"/>
  <c r="E576" i="7"/>
  <c r="D576" i="7"/>
  <c r="E566" i="7"/>
  <c r="D566" i="7"/>
  <c r="E565" i="7"/>
  <c r="D565" i="7"/>
  <c r="E555" i="7"/>
  <c r="D555" i="7"/>
  <c r="E554" i="7"/>
  <c r="D554" i="7"/>
  <c r="E544" i="7"/>
  <c r="D544" i="7"/>
  <c r="E543" i="7"/>
  <c r="D543" i="7"/>
  <c r="E533" i="7"/>
  <c r="D533" i="7"/>
  <c r="E532" i="7"/>
  <c r="D532" i="7"/>
  <c r="E522" i="7"/>
  <c r="D522" i="7"/>
  <c r="E521" i="7"/>
  <c r="D521" i="7"/>
  <c r="E511" i="7"/>
  <c r="D511" i="7"/>
  <c r="E510" i="7"/>
  <c r="D510" i="7"/>
  <c r="E500" i="7"/>
  <c r="D500" i="7"/>
  <c r="E499" i="7"/>
  <c r="D499" i="7"/>
  <c r="E489" i="7"/>
  <c r="D489" i="7"/>
  <c r="E488" i="7"/>
  <c r="D488" i="7"/>
  <c r="E478" i="7"/>
  <c r="D478" i="7"/>
  <c r="E477" i="7"/>
  <c r="D477" i="7"/>
  <c r="E467" i="7"/>
  <c r="D467" i="7"/>
  <c r="E466" i="7"/>
  <c r="D466" i="7"/>
  <c r="E456" i="7"/>
  <c r="D456" i="7"/>
  <c r="E455" i="7"/>
  <c r="D455" i="7"/>
  <c r="E445" i="7"/>
  <c r="D445" i="7"/>
  <c r="E444" i="7"/>
  <c r="D444" i="7"/>
  <c r="E434" i="7"/>
  <c r="D434" i="7"/>
  <c r="E433" i="7"/>
  <c r="D433" i="7"/>
  <c r="E423" i="7"/>
  <c r="D423" i="7"/>
  <c r="E422" i="7"/>
  <c r="D422" i="7"/>
  <c r="E412" i="7"/>
  <c r="D412" i="7"/>
  <c r="E411" i="7"/>
  <c r="D411" i="7"/>
  <c r="E401" i="7"/>
  <c r="D401" i="7"/>
  <c r="E400" i="7"/>
  <c r="D400" i="7"/>
  <c r="E390" i="7"/>
  <c r="D390" i="7"/>
  <c r="E389" i="7"/>
  <c r="D389" i="7"/>
  <c r="E379" i="7"/>
  <c r="D379" i="7"/>
  <c r="E378" i="7"/>
  <c r="D378" i="7"/>
  <c r="E368" i="7"/>
  <c r="D368" i="7"/>
  <c r="E367" i="7"/>
  <c r="D367" i="7"/>
  <c r="E357" i="7"/>
  <c r="D357" i="7"/>
  <c r="E356" i="7"/>
  <c r="D356" i="7"/>
  <c r="E346" i="7"/>
  <c r="D346" i="7"/>
  <c r="E345" i="7"/>
  <c r="D345" i="7"/>
  <c r="E335" i="7"/>
  <c r="D335" i="7"/>
  <c r="E334" i="7"/>
  <c r="D334" i="7"/>
  <c r="E324" i="7"/>
  <c r="D324" i="7"/>
  <c r="E323" i="7"/>
  <c r="D323" i="7"/>
  <c r="E313" i="7"/>
  <c r="D313" i="7"/>
  <c r="E312" i="7"/>
  <c r="D312" i="7"/>
  <c r="E302" i="7"/>
  <c r="D302" i="7"/>
  <c r="E301" i="7"/>
  <c r="D301" i="7"/>
  <c r="E291" i="7"/>
  <c r="D291" i="7"/>
  <c r="E290" i="7"/>
  <c r="D290" i="7"/>
  <c r="E280" i="7"/>
  <c r="D280" i="7"/>
  <c r="E279" i="7"/>
  <c r="D279" i="7"/>
  <c r="E269" i="7"/>
  <c r="D269" i="7"/>
  <c r="E268" i="7"/>
  <c r="D268" i="7"/>
  <c r="E258" i="7"/>
  <c r="D258" i="7"/>
  <c r="E257" i="7"/>
  <c r="D257" i="7"/>
  <c r="E247" i="7"/>
  <c r="D247" i="7"/>
  <c r="E246" i="7"/>
  <c r="D246" i="7"/>
  <c r="E236" i="7"/>
  <c r="D236" i="7"/>
  <c r="E235" i="7"/>
  <c r="D235" i="7"/>
  <c r="E225" i="7"/>
  <c r="D225" i="7"/>
  <c r="E224" i="7"/>
  <c r="D224" i="7"/>
  <c r="E214" i="7"/>
  <c r="D214" i="7"/>
  <c r="E213" i="7"/>
  <c r="D213" i="7"/>
  <c r="E203" i="7"/>
  <c r="D203" i="7"/>
  <c r="E202" i="7"/>
  <c r="D202" i="7"/>
  <c r="E192" i="7"/>
  <c r="D192" i="7"/>
  <c r="E191" i="7"/>
  <c r="D191" i="7"/>
  <c r="E181" i="7"/>
  <c r="D181" i="7"/>
  <c r="E180" i="7"/>
  <c r="D180" i="7"/>
  <c r="E170" i="7"/>
  <c r="D170" i="7"/>
  <c r="E169" i="7"/>
  <c r="D169" i="7"/>
  <c r="E159" i="7"/>
  <c r="D159" i="7"/>
  <c r="E158" i="7"/>
  <c r="D158" i="7"/>
  <c r="E148" i="7"/>
  <c r="D148" i="7"/>
  <c r="E147" i="7"/>
  <c r="D147" i="7"/>
  <c r="E137" i="7"/>
  <c r="D137" i="7"/>
  <c r="D136" i="7"/>
  <c r="E126" i="7"/>
  <c r="D126" i="7"/>
  <c r="E125" i="7"/>
  <c r="D125" i="7"/>
  <c r="D115" i="7"/>
  <c r="E114" i="7"/>
  <c r="E115" i="7" s="1"/>
  <c r="D114" i="7"/>
  <c r="E104" i="7"/>
  <c r="D104" i="7"/>
  <c r="E103" i="7"/>
  <c r="D103" i="7"/>
  <c r="E82" i="7"/>
  <c r="D82" i="7"/>
  <c r="E81" i="7"/>
  <c r="D81" i="7"/>
  <c r="E71" i="7"/>
  <c r="D71" i="7"/>
  <c r="D70" i="7"/>
  <c r="E60" i="7"/>
  <c r="D60" i="7"/>
  <c r="E59" i="7"/>
  <c r="D59" i="7"/>
  <c r="E38" i="7"/>
  <c r="D38" i="7"/>
  <c r="E37" i="7"/>
  <c r="E743" i="7" s="1"/>
  <c r="D37" i="7"/>
  <c r="E27" i="7"/>
  <c r="D27" i="7"/>
  <c r="E16" i="7"/>
  <c r="D16" i="7"/>
  <c r="F69" i="9"/>
  <c r="E69" i="9"/>
  <c r="D69" i="9"/>
  <c r="C69" i="9"/>
  <c r="F67" i="9"/>
  <c r="E67" i="9"/>
  <c r="D67" i="9"/>
  <c r="C67" i="9"/>
  <c r="F65" i="9"/>
  <c r="E65" i="9"/>
  <c r="D65" i="9"/>
  <c r="C65" i="9"/>
  <c r="F63" i="9"/>
  <c r="E63" i="9"/>
  <c r="D63" i="9"/>
  <c r="C63" i="9"/>
  <c r="F25" i="9"/>
  <c r="E25" i="9"/>
  <c r="D25" i="9"/>
  <c r="C25" i="9"/>
  <c r="F18" i="9"/>
  <c r="E18" i="9"/>
  <c r="D18" i="9"/>
  <c r="C18" i="9"/>
  <c r="F6" i="9"/>
  <c r="E6" i="9"/>
  <c r="D6" i="9"/>
  <c r="C6" i="9"/>
  <c r="F69" i="8"/>
  <c r="F81" i="8" s="1"/>
  <c r="E69" i="8"/>
  <c r="D69" i="8"/>
  <c r="C69" i="8"/>
  <c r="F67" i="8"/>
  <c r="E67" i="8"/>
  <c r="D67" i="8"/>
  <c r="C67" i="8"/>
  <c r="F65" i="8"/>
  <c r="E65" i="8"/>
  <c r="D65" i="8"/>
  <c r="C65" i="8"/>
  <c r="F63" i="8"/>
  <c r="E63" i="8"/>
  <c r="D63" i="8"/>
  <c r="C63" i="8"/>
  <c r="F25" i="8"/>
  <c r="E25" i="8"/>
  <c r="D25" i="8"/>
  <c r="C25" i="8"/>
  <c r="F18" i="8"/>
  <c r="E18" i="8"/>
  <c r="D18" i="8"/>
  <c r="C18" i="8"/>
  <c r="F6" i="8"/>
  <c r="E6" i="8"/>
  <c r="D6" i="8"/>
  <c r="C6" i="8"/>
  <c r="D743" i="7" l="1"/>
  <c r="D745" i="7" s="1"/>
  <c r="E748" i="7" s="1"/>
  <c r="C81" i="9"/>
  <c r="E81" i="9"/>
  <c r="E81" i="8"/>
  <c r="E20" i="4"/>
  <c r="C20" i="4"/>
  <c r="D20" i="4"/>
  <c r="H6" i="3"/>
  <c r="G18" i="3"/>
  <c r="H18" i="3"/>
  <c r="D81" i="9"/>
  <c r="F81" i="9"/>
  <c r="D81" i="8"/>
  <c r="E83" i="8" s="1"/>
  <c r="C81" i="8"/>
  <c r="C83" i="8" s="1"/>
  <c r="E83" i="9"/>
  <c r="E745" i="7"/>
  <c r="G6" i="3"/>
  <c r="E744" i="7"/>
  <c r="D744" i="7"/>
  <c r="E746" i="7" l="1"/>
  <c r="C83" i="9"/>
  <c r="D746" i="7"/>
  <c r="F748" i="7" s="1"/>
</calcChain>
</file>

<file path=xl/sharedStrings.xml><?xml version="1.0" encoding="utf-8"?>
<sst xmlns="http://schemas.openxmlformats.org/spreadsheetml/2006/main" count="2482" uniqueCount="411">
  <si>
    <t>OD. Organismo Descentralizado</t>
  </si>
  <si>
    <t>0070. Secretaría Ejecutiva del Sistema Estatal Anticorrupción</t>
  </si>
  <si>
    <t>208. RECURSOS HUMANOS Y PRESUPUESTALES DE LA CONTRALORÍA Y LOS ÓRGANOS INTERNOS DE CONTROL DE LA ADMINISTRACIÓN PÚBLICA MUNICIPAL CENTRALIZADA, REPRESENTADOS EN EL CCE. EJERCICIOS FISCALES 2022 Y 2023</t>
  </si>
  <si>
    <t>214. CALIFICACIÓN ASIGNADA POR EL ÓRGANO SUPERIOR DE FISCALIZACIÓN DEL ESTADO DE AGUASCALIENTES AL SISTEMA DE CONTROL INTERNO DE LOS ENTES FISCALIZADOS, CON BASE EN EL MODELO DE EVALUACIÓN DEL MARCO INTEGRADO DE CONTROL INTERNO. RESULTADO DEL COMPONENTE 5, SUPERVISIÓN, EN SU PRINCIPIO 17, EVALUAR LOS PROBLEMAS Y CORREGIR LAS DEFICIENCIAS. REVISIÓN DE LA CUENTA PÚBLICA DE LOS EJERCICIOS FISCALES 2020 Y 2021.</t>
  </si>
  <si>
    <t>214.a. ACCIONES CORRECTIVAS</t>
  </si>
  <si>
    <t>214.b. EVALUACIÓN DE PROBLEMAS</t>
  </si>
  <si>
    <t>214.c. INFORME SOBRE PROBLEMAS</t>
  </si>
  <si>
    <t>225. COMPARATIVO ENTRE LOS RECURSOS DE LOS MUNICIPIOS PARA LOS EJERCICIOS FISCALES DE 2022 Y 2023, LAS APORTACIONES DEL FONDO DE APORTACIONES PARA LA INFRAESTRUCTURA SOCIAL MUNICIPAL Y DE LAS DEMARCACIONES TERRITORIALES DEL DISTRITO FEDERAL Y EL PORCENTAJE QUE REFIERE LA LEY DE PARTICIPACIÓN CIUDADANA PARA CONSULTAR MEDIANTE PRESUPUESTO PARTICIPATIVO</t>
  </si>
  <si>
    <t xml:space="preserve">225.a. PRESUPUESTO ASIGNADO A LOS MUNICIPIOS </t>
  </si>
  <si>
    <t>225.b. DISTRIBUCIÓN DEL FONDO DE APORTACIONES PARA LA INFRAESTRUCTURA SOCIAL MUNICIPAL Y DE LAS DEMARCACIONES TERRITORIALES DEL DISTRITO FEDERAL</t>
  </si>
  <si>
    <t xml:space="preserve">225.c. PRESUPUESTO MUNICIPAL QUE SE SOMETERÍA A PRESUPUESTO PARTICIPATIVO </t>
  </si>
  <si>
    <t>321. MONTO RELACIONADO CON IMPUESTOS, APROVECHAMIENTOS Y DERECHOS POR PRESTACIÓN DE SERVICIOS: 1) PREVISTOS; 2) RECAUDADOS; 3) DESCUENTOS APLICADOS. EJERCICIOS FISCALES 2021 Y 2022</t>
  </si>
  <si>
    <t xml:space="preserve">321.a. IMPUESTOS PREVISTOS </t>
  </si>
  <si>
    <t xml:space="preserve">321.b. APROVECHAMIENTOS PREVISTOS </t>
  </si>
  <si>
    <t xml:space="preserve">321.c. DERECHOS POR PRESTACIÓN DE SERVICIOS PREVISTOS </t>
  </si>
  <si>
    <t>330. TABULADORES DE REMUNERACIONES PUBLICADOS EN EL PRESUPUESTO DE EGRESOS. EJERCICIOS FISCALES 2022 Y 2023.</t>
  </si>
  <si>
    <t xml:space="preserve">330.a. ENTES PÚBLICOS CON TABULADOR DE REMUNERACIONES </t>
  </si>
  <si>
    <t>014.a. OIC QUE PUBLICARON SU CÓDIGO DE ÉTICA</t>
  </si>
  <si>
    <t>014.b. ENTES PÚBLICOS QUE CUENTAN CON OIC</t>
  </si>
  <si>
    <t>055. PORCENTAJE DE LOS SERVIDORES PÚBLICOS QUE PRESENTARON DECLARACIÓN PATRIMONIAL Y DE INTERESES EN LA PLATAFORMA DIGITAL ESTATAL. DECLARACIONES DE MODIFICACIÓN PRESENTADAS DE ENERO A SEPTIEMBRE DE 2022, ASÍ COMO DE ENERO A SEPTIEMBRE DE 2023.</t>
  </si>
  <si>
    <t>055.a. DECLARACIONES PATRIMONIALES Y DE INTERESES EN LA PDE</t>
  </si>
  <si>
    <t>076. PORCENTAJE DE ENTES PÚBLICOS EN EL ESTADO CONECTADOS AL SISTEMA DE INFORMACIÓN DE EVOLUCIÓN PATRIMONIAL, DECLARACIÓN DE INTERESES Y CONSTANCIA DE PRESENTACIÓN DE DECLARACIÓN FISCAL (SISTEMA 1) DE LA PLATAFORMA DIGITAL ESTATAL. CORTES DE 2022 Y 2023.</t>
  </si>
  <si>
    <t>116. CALIFICACIÓN PROMEDIO DE LOS MUNICIPIOS EN EL MARCO INTEGRAL DE CONTROL INTERNO (MICI), DE ACUERDO CON LA EVALUACIÓN DEL ÓRGANO SUPERIOR DE FISCALIZACIÓN DEL ESTADO. REVISIÓN A LAS CUENTAS PÚBLICAS DE 2020 Y 2021.</t>
  </si>
  <si>
    <t>116.a. RESULTADO GLOBAL EN EVALUACIÓN DEL MARCO INTEGRADO DE CONTROL INTERNO</t>
  </si>
  <si>
    <t>116.b. MUNICIPIOS EVALUADOS</t>
  </si>
  <si>
    <t>120. PORCENTAJE DEL GASTO PAGADO PARA LA ADQUISICIÓN DE BIENES, ARRENDAMIENTOS O SERVICIOS, QUE FUE ASIGNADO MEDIANTE ADJUDICACIÓN DIRECTA. CORTES DE 2022 Y 2023.</t>
  </si>
  <si>
    <t>120.a. MONTO (CON IMPUESTOS INCLUIDOS) DE CONTRATOS ASIGNADOS MEDIANTE ADJUDICACIÓN DIRECTA</t>
  </si>
  <si>
    <t>120.b. MONTO (CON IMPUESTOS INCLUIDOS) DE CONTRATOS ASIGNADOS MEDIANTE LICITACIONES E INVITACIONES RESTRINGIDAS</t>
  </si>
  <si>
    <t>NA</t>
  </si>
  <si>
    <t>Ente público</t>
  </si>
  <si>
    <t>MU. Municipio (administración pública centralizada)</t>
  </si>
  <si>
    <t>0045. Municipio de Aguascalientes</t>
  </si>
  <si>
    <t>0046. Municipio de Asientos</t>
  </si>
  <si>
    <t>0047. Municipio de Calvillo</t>
  </si>
  <si>
    <t>0048. Municipio de Cosío</t>
  </si>
  <si>
    <t>0049. Municipio de El Llano</t>
  </si>
  <si>
    <t>0050. Municipio de Jesús María</t>
  </si>
  <si>
    <t>0051. Municipio de Pabellón de Arteaga</t>
  </si>
  <si>
    <t>0052. Municipio de Rincón de Romos</t>
  </si>
  <si>
    <t>0053. Municipio de San Francisco de los Romo</t>
  </si>
  <si>
    <t>0054. Municipio de San José de Gracia</t>
  </si>
  <si>
    <t>0055. Municipio de Tepezalá</t>
  </si>
  <si>
    <t>Total general</t>
  </si>
  <si>
    <t xml:space="preserve">321.d. IMPUESTOS RECAUDADOS </t>
  </si>
  <si>
    <t xml:space="preserve">321.e. APROVECHAMIENTOS RECAUDADOS </t>
  </si>
  <si>
    <t xml:space="preserve">321.f. DERECHOS POR PRESTACIÓN DE SERVICIOS RECAUDADOS </t>
  </si>
  <si>
    <t>321.g. DESCUENTOS APLICADOS AL COBRO DE IMPUESTOS</t>
  </si>
  <si>
    <t>321.h. DESCUENTOS APLICADOS AL COBRO DE APROVECHAMIENTOS</t>
  </si>
  <si>
    <t>321.i. DESCUENTOS APLICADOS AL COBRO DE DERECHOS POR PRESTACIÓN DE SERVICIOS</t>
  </si>
  <si>
    <t>PE. Poder Ejecutivo (administración pública centralizada)</t>
  </si>
  <si>
    <t>0064. Poder Ejecutivo (administración centralizada)</t>
  </si>
  <si>
    <t>https://eservicios2.aguascalientes.gob.mx/PeriodicoOficial/web/viewer.html?file=../Archivos/8548.pdf#page=2</t>
  </si>
  <si>
    <t>https://eservicios2.aguascalientes.gob.mx/PeriodicoOficial/web/viewer.html?file=../Archivos/8737.pdf#page=48</t>
  </si>
  <si>
    <t>https://eservicios2.aguascalientes.gob.mx/PeriodicoOficial/Archivos/8549.pdf</t>
  </si>
  <si>
    <t>https://eservicios2.aguascalientes.gob.mx/PeriodicoOficial/web/viewer.html?file=../Archivos/8648.pdf#page=36</t>
  </si>
  <si>
    <t>https://eservicios2.aguascalientes.gob.mx/PeriodicoOficial/web/viewer.html?file=../Archivos/8547.pdf#page=33</t>
  </si>
  <si>
    <t>https://eservicios2.aguascalientes.gob.mx/PeriodicoOficial/web/viewer.html?file=../Archivos/8565.pdf#page=43</t>
  </si>
  <si>
    <t>https://eservicios2.aguascalientes.gob.mx/PeriodicoOficial/web/viewer.html?file=../Archivos/9193.pdf#page=81</t>
  </si>
  <si>
    <t>https://eservicios2.aguascalientes.gob.mx/PeriodicoOficial/web/viewer.html?file=../Archivos/8570.pdf#page=25</t>
  </si>
  <si>
    <t>https://eservicios2.aguascalientes.gob.mx/PeriodicoOficial/web/viewer.html?file=../Archivos/8429.pdf#page=20</t>
  </si>
  <si>
    <t>https://eservicios2.aguascalientes.gob.mx/PeriodicoOficial/web/viewer.html?file=../Archivos/8547.pdf#page=35</t>
  </si>
  <si>
    <t>http://www.tepezala.gob.mx/carpetas/Conac/2022/PRIMER%20TRIMESTRE/Presentacion%20de%20informacion%20adicional%20del%20proyecto%20de%20Presupuesto%20de%20Egresos.pdf</t>
  </si>
  <si>
    <t>https://eservicios2.aguascalientes.gob.mx/PeriodicoOficial/web/viewer.html?file=../Archivos/9552.pdf#page=244</t>
  </si>
  <si>
    <t>https://eservicios2.aguascalientes.gob.mx/PeriodicoOficial/web/viewer.html?file=../Archivos/9620.pdf#page=4</t>
  </si>
  <si>
    <t>https://eservicios2.aguascalientes.gob.mx/PeriodicoOficial/web/viewer.html?file=../Archivos/9570.pdf#page=2</t>
  </si>
  <si>
    <t>https://eservicios2.aguascalientes.gob.mx/PeriodicoOficial/web/viewer.html?file=../Archivos/9567.pdf#page=37</t>
  </si>
  <si>
    <t xml:space="preserve">https://eservicios2.aguascalientes.gob.mx/PeriodicoOficial/web/viewer.html?file=../Archivos/9568.pdf#page=32 </t>
  </si>
  <si>
    <t>https://eservicios2.aguascalientes.gob.mx/PeriodicoOficial/web/viewer.html?file=../Archivos/9558.pdf#page=102</t>
  </si>
  <si>
    <t>https://eservicios2.aguascalientes.gob.mx/PeriodicoOficial/web/viewer.html?file=../Archivos/9568.pdf#page=37</t>
  </si>
  <si>
    <t>https://eservicios2.aguascalientes.gob.mx/PeriodicoOficial/web/viewer.html?file=../Archivos/9571.pdf#page=73</t>
  </si>
  <si>
    <t>https://eservicios2.aguascalientes.gob.mx/PeriodicoOficial/web/viewer.html?file=../Archivos/9545.pdf#page=2</t>
  </si>
  <si>
    <t>https://eservicios2.aguascalientes.gob.mx/PeriodicoOficial/web/viewer.html?file=../Archivos/9562.pdf#page=41</t>
  </si>
  <si>
    <t>https://eservicios2.aguascalientes.gob.mx/PeriodicoOficial/web/viewer.html?file=../Archivos/9681.pdf#page=90</t>
  </si>
  <si>
    <t>https://eservicios2.aguascalientes.gob.mx/PeriodicoOficial/web/viewer.html?file=../Archivos/9551.pdf#page=2</t>
  </si>
  <si>
    <t>La variable b es calculada con el anexo 11c del Presupuesto de Egresos del Estado de Aguascalientes para el ejercicio fiscal 2023 (página 53)</t>
  </si>
  <si>
    <t>La variable b es calculada con el anexo 11c del Presupuesto de Egresos del Estado de Aguascalientes para el ejercicio fiscal 2022 (página 62)</t>
  </si>
  <si>
    <t>https://eservicios2.aguascalientes.gob.mx/PeriodicoOficial/web/viewer.html?file=../Archivos/8460.pdf#page=2</t>
  </si>
  <si>
    <t>6, 377,274.00</t>
  </si>
  <si>
    <t>7, 149,648.00</t>
  </si>
  <si>
    <t>https://eservicios2.aguascalientes.gob.mx/PeriodicoOficial/web/viewer.html?file=../Archivos/9550.pdf#page=2</t>
  </si>
  <si>
    <t>https://eservicios2.aguascalientes.gob.mx/PeriodicoOficial/web/viewer.html?file=../Archivos/9552.pdf#page=2</t>
  </si>
  <si>
    <t>https://eservicios2.aguascalientes.gob.mx/PeriodicoOficial/web/viewer.html?file=../Archivos/9553.pdf#page=2</t>
  </si>
  <si>
    <t>https://eservicios2.aguascalientes.gob.mx/PeriodicoOficial/web/viewer.html?file=../Archivos/9554.pdf#page=2</t>
  </si>
  <si>
    <t>https://eservicios2.aguascalientes.gob.mx/PeriodicoOficial/web/viewer.html?file=../Archivos/9555.pdf#page=2</t>
  </si>
  <si>
    <t>https://eservicios2.aguascalientes.gob.mx/PeriodicoOficial/web/viewer.html?file=../Archivos/9556.pdf#page=2</t>
  </si>
  <si>
    <t>https://eservicios2.aguascalientes.gob.mx/PeriodicoOficial/web/viewer.html?file=../Archivos/9558.pdf#page=2</t>
  </si>
  <si>
    <t>https://eservicios2.aguascalientes.gob.mx/PeriodicoOficial/web/viewer.html?file=../Archivos/9559.pdf#page=2</t>
  </si>
  <si>
    <t>https://eservicios2.aguascalientes.gob.mx/PeriodicoOficial/web/viewer.html?file=../Archivos/9560.pdf#page=2</t>
  </si>
  <si>
    <t>https://eservicios2.aguascalientes.gob.mx/PeriodicoOficial/web/viewer.html?file=../Archivos/9561.pdf#page=2</t>
  </si>
  <si>
    <t>https://eservicios2.aguascalientes.gob.mx/PeriodicoOficial/web/viewer.html?file=../Archivos/9562.pdf#page=2</t>
  </si>
  <si>
    <t>https://eservicios2.aguascalientes.gob.mx/PeriodicoOficial/web/viewer.html?file=../Archivos/9563.pdf#page=2</t>
  </si>
  <si>
    <t>https://eservicios2.aguascalientes.gob.mx/PeriodicoOficial/web/viewer.html?file=../Archivos/4253.pdf#page=2</t>
  </si>
  <si>
    <t>https://eservicios2.aguascalientes.gob.mx/PeriodicoOficial/web/viewer.html?file=../Archivos/4254.pdf#page=2</t>
  </si>
  <si>
    <t>https://eservicios2.aguascalientes.gob.mx/PeriodicoOficial/web/viewer.html?file=../Archivos/4255.pdf#page=2</t>
  </si>
  <si>
    <t>https://eservicios2.aguascalientes.gob.mx/PeriodicoOficial/web/viewer.html?file=../Archivos/4256.pdf#page=2</t>
  </si>
  <si>
    <t>https://eservicios2.aguascalientes.gob.mx/PeriodicoOficial/web/viewer.html?file=../Archivos/4257.pdf#page=2</t>
  </si>
  <si>
    <t>https://eservicios2.aguascalientes.gob.mx/PeriodicoOficial/web/viewer.html?file=../Archivos/4258.pdf#page=2</t>
  </si>
  <si>
    <t>https://eservicios2.aguascalientes.gob.mx/PeriodicoOficial/web/viewer.html?file=../Archivos/4259.pdf#page=2</t>
  </si>
  <si>
    <t>https://eservicios2.aguascalientes.gob.mx/PeriodicoOficial/web/viewer.html?file=../Archivos/4260.pdf#page=2</t>
  </si>
  <si>
    <t>https://eservicios2.aguascalientes.gob.mx/PeriodicoOficial/web/viewer.html?file=../Archivos/4261.pdf#page=2</t>
  </si>
  <si>
    <t>https://eservicios2.aguascalientes.gob.mx/PeriodicoOficial/web/viewer.html?file=../Archivos/4262.pdf#page=2</t>
  </si>
  <si>
    <t>https://eservicios2.aguascalientes.gob.mx/PeriodicoOficial/web/viewer.html?file=../Archivos/4263.pdf#page=2</t>
  </si>
  <si>
    <t>https://eservicios2.aguascalientes.gob.mx/PeriodicoOficial/web/viewer.html?file=../Archivos/4251.pdf#page=2</t>
  </si>
  <si>
    <t>Período</t>
  </si>
  <si>
    <t>(Formato A55-FXXVIII-B)</t>
  </si>
  <si>
    <t>(Formato A55-FXXVIII-A)</t>
  </si>
  <si>
    <t>4to. Trimestre 2021</t>
  </si>
  <si>
    <t>1er. Trimestre 2022</t>
  </si>
  <si>
    <t>2do. Trimestre 2022</t>
  </si>
  <si>
    <t>3er. Trimestre 2022</t>
  </si>
  <si>
    <t>4to. Trimestre 2022</t>
  </si>
  <si>
    <t>1er. Trimestre 2023</t>
  </si>
  <si>
    <t>2do. Trimestre 2023</t>
  </si>
  <si>
    <t>3er. Trimestre 2023</t>
  </si>
  <si>
    <t>Sub Total corte 2022</t>
  </si>
  <si>
    <t>Sub Total corte 2023</t>
  </si>
  <si>
    <t>0066. Poder Legislativo</t>
  </si>
  <si>
    <t>-</t>
  </si>
  <si>
    <t>0065. Poder Judicial</t>
  </si>
  <si>
    <t>0009. Comisión Estatal de Derechos Humanos</t>
  </si>
  <si>
    <t>0016. Fiscalía General del Estado</t>
  </si>
  <si>
    <t>0030. Instituto de Transparencia del Estado de Aguascalientes</t>
  </si>
  <si>
    <t>0036. Instituto Estatal Electoral</t>
  </si>
  <si>
    <t>0073. Tribunal Electoral del Estado</t>
  </si>
  <si>
    <t>0074. Universidad Autónoma de Aguascalientes</t>
  </si>
  <si>
    <t>0001. Colegio de Educación Profesional Técnica del Estado de Aguascalientes</t>
  </si>
  <si>
    <t>0002. Colegio de Estudios Científicos y Tecnológicos del Estado de Aguascalientes</t>
  </si>
  <si>
    <t>0008. Comisión Estatal de Arbitraje Médico</t>
  </si>
  <si>
    <t>0010. Escuela Normal de Aguascalientes</t>
  </si>
  <si>
    <t>0011. Fideicomiso Complejo Tres Centurias</t>
  </si>
  <si>
    <t>0014. Fideicomiso Desarrollos Industriales de Aguascalientes</t>
  </si>
  <si>
    <t>0017. Instituto de Asesoría y Defensoría Pública del Estado</t>
  </si>
  <si>
    <t>0020. Instituto Aguascalentense de la Juventud</t>
  </si>
  <si>
    <t>0021. Instituto Aguascalentense de las Mujeres</t>
  </si>
  <si>
    <t>0022. Instituto Cultural de Aguascalientes</t>
  </si>
  <si>
    <t>0023. Instituto de Capacitación para el Trabajo del Estado de Aguascalientes</t>
  </si>
  <si>
    <t>0024. Instituto de Educación de Aguascalientes</t>
  </si>
  <si>
    <t>0025. Instituto de Infraestructura Física Educativa del Estado de Aguascalientes</t>
  </si>
  <si>
    <t>0028. Instituto de Seguridad y Servicios Sociales para los Servidores Públicos del Estado de Aguascalientes</t>
  </si>
  <si>
    <t>0029. Instituto de Servicios de Salud del Estado</t>
  </si>
  <si>
    <t>0031. Instituto de Vivienda Social y Ordenamiento de la Propiedad</t>
  </si>
  <si>
    <t>0032. Instituto del Agua</t>
  </si>
  <si>
    <t>0034. Instituto del Deporte del Estado de Aguascalientes</t>
  </si>
  <si>
    <t>0044. Instituto para la Educación de las Personas Jóvenes y Adultas de Aguascalientes</t>
  </si>
  <si>
    <t>0062. Patronato de la Feria Nacional de San Marcos</t>
  </si>
  <si>
    <t>0067. Procuraduría Estatal de Protección al Ambiente</t>
  </si>
  <si>
    <t>0068. Radio y Televisión de Aguascalientes</t>
  </si>
  <si>
    <t>0072. Sistema para el Desarrollo Integral de la Familia del Estado</t>
  </si>
  <si>
    <t>0075. Universidad Politécnica de Aguascalientes</t>
  </si>
  <si>
    <t>0076. Universidad Tecnológica de Aguascalientes</t>
  </si>
  <si>
    <t>0077. Universidad Tecnológica de Calvillo</t>
  </si>
  <si>
    <t>0078. Universidad Tecnológica del Norte de Aguascalientes</t>
  </si>
  <si>
    <t>0079. Universidad Tecnológica de El Retoño</t>
  </si>
  <si>
    <t>0080. Universidad Tecnológica Metropolitana</t>
  </si>
  <si>
    <t>0082. Centro de Conciliación Laboral del Estado de Aguascalientes</t>
  </si>
  <si>
    <t>0083. Sistema de Financiamiento de Aguascalientes</t>
  </si>
  <si>
    <t>0003. Comisión Ciudadana de Agua Potable y Alcantarillado del Municipio de Aguascalientes</t>
  </si>
  <si>
    <t>0004. Comisión de Agua Potable y Alcantarillado de Pabellón de Arteaga</t>
  </si>
  <si>
    <t>0005. Comisión de Agua Potable, Alcantarillado y Saneamiento del Municipio de Jesús María</t>
  </si>
  <si>
    <t>0059. Organismo Operador de Agua Potable, Alcantarillado y Saneamiento de Rincón de Romos</t>
  </si>
  <si>
    <t>0060. Organismo Operador de Servicios de Agua de Calvillo</t>
  </si>
  <si>
    <t>0037. Instituto Municipal Aguascalentense para la Cultura</t>
  </si>
  <si>
    <t>0038. Instituto Municipal de la Juventud de Aguascalientes</t>
  </si>
  <si>
    <t>0039. Instituto Municipal de la Mujer de Aguascalientes</t>
  </si>
  <si>
    <t>0041. Instituto Municipal de Planeación de Aguascalientes</t>
  </si>
  <si>
    <t>0057. Organismo Operador de Agua del Municipio de San Francisco de los Romo</t>
  </si>
  <si>
    <t>0084.Buró de Congresos y Visitantes de Aguascalientes</t>
  </si>
  <si>
    <t>0085. Intituto Aguascalentense de las Personas Adultas Mayores</t>
  </si>
  <si>
    <t>0086. Instituto Aguascalentense de las Personas Migrantes</t>
  </si>
  <si>
    <t>0087. Instituto de Ciencia y Tecnología del Estado de Aguascalientes</t>
  </si>
  <si>
    <t>0088. Universidad de la Policía y Ciencias de la Seguridad de Aguascalientes</t>
  </si>
  <si>
    <t>Total entes públicos</t>
  </si>
  <si>
    <t>Monto corte 2022</t>
  </si>
  <si>
    <t>Monto corte 2023</t>
  </si>
  <si>
    <t>Porcentaje corte 2022</t>
  </si>
  <si>
    <t>Porcentaje corte 2023</t>
  </si>
  <si>
    <t>Porcentaje del gasto pagado para la adquisición de bienes, arrendamientos o servicios, que fue asignado mediante adjudicación directa</t>
  </si>
  <si>
    <t>Corte 2022</t>
  </si>
  <si>
    <t>Corte 2023</t>
  </si>
  <si>
    <t>Notas:</t>
  </si>
  <si>
    <t>3) La Comisión de Agua Potable, Alcantarillado y Saneamiento del Municipio de Tepezalá no es parte del listado de sujetos obligados en la PNT</t>
  </si>
  <si>
    <t>4) La información del Poder Ejecutivo (administración centralizada) corresponde a la transparentada por su Secretaría de Administración</t>
  </si>
  <si>
    <t>014. PORCENTAJE DE ENTES PÚBLICOS QUE CUENTAN CON ÓRGANO INTERNO DE CONTROL QUE HAN PUBLICADO SU CÓDIGO DE ÉTICA. CORTES DE 2022 Y 2023.</t>
  </si>
  <si>
    <t>Ente Público</t>
  </si>
  <si>
    <t>OA. Organismo Autónomo</t>
  </si>
  <si>
    <t>0084. Buró de Congresos y Visitantes de Aguascalientes</t>
  </si>
  <si>
    <t>0085. Instituto Aguascalentense de las Personas Adultas Mayores</t>
  </si>
  <si>
    <t>PE. Poder Ejecutivo (administración centralizada)</t>
  </si>
  <si>
    <t>PJ. Poder Judicial</t>
  </si>
  <si>
    <t>PL. Poder Legislativo</t>
  </si>
  <si>
    <t>PM. Paramunicipal</t>
  </si>
  <si>
    <t>0006. Comisión de Agua Potable, Alcantarillado y Saneamiento del Municipio de Tepezalá</t>
  </si>
  <si>
    <t>Total</t>
  </si>
  <si>
    <t>Porcentaje de Entes Públicos que cuentan con OIC que han publicado su Código de Ética</t>
  </si>
  <si>
    <t>Fuente: Censos de Gobierno 2022 y 2023, coordinados por la SESEA,</t>
  </si>
  <si>
    <t>con información de los entes públicos.</t>
  </si>
  <si>
    <t>016. PORCENTAJE DE ENTES PÚBLICOS QUE CUENTAN CON ÓRGANO INTERNO DE CONTROL QUE HAN PUBLICADO SU CÓDIGO DE CONDUCTA. CORTES DE 2022 Y 2023</t>
  </si>
  <si>
    <t>Nota: NC. No Contestó. NA. No Aplica</t>
  </si>
  <si>
    <t>Porcentaje de Entes Públicos que cuentan con OIC que han publicado su Código de Conducta</t>
  </si>
  <si>
    <t>311. ACTUALIZACIÓN DEL INVENTARIO DEL PATRIMONIO INMOBILIARIO DE LOS ENTES PÚBLICOS. SEGUNDO SEMESTRE 2022 Y PRIMER SEMESTRE 2023</t>
  </si>
  <si>
    <t>Ente Público Obligado</t>
  </si>
  <si>
    <t>Municipio de Aguascalientes</t>
  </si>
  <si>
    <t>Municipio de Asientos</t>
  </si>
  <si>
    <t>Municipio de Calvillo</t>
  </si>
  <si>
    <t>Municipio de Cosío</t>
  </si>
  <si>
    <t>Municipio de El llano</t>
  </si>
  <si>
    <t xml:space="preserve">Municipio de Jesús María </t>
  </si>
  <si>
    <t xml:space="preserve">Municipio de Pabellón de Arteaga </t>
  </si>
  <si>
    <t>Municipio de Rincón de Romos</t>
  </si>
  <si>
    <t xml:space="preserve">Municipio de San Francisco de los Romo </t>
  </si>
  <si>
    <t xml:space="preserve">Municipio de San José de Gracia </t>
  </si>
  <si>
    <t>Municipio de Tepezalá</t>
  </si>
  <si>
    <t>Poder ejecutivo (administración pública centralizada)</t>
  </si>
  <si>
    <t>Poder Judicial</t>
  </si>
  <si>
    <t>Poder Legislativo</t>
  </si>
  <si>
    <t xml:space="preserve">Buró de Congresos y Visitantes de Aguascalientes </t>
  </si>
  <si>
    <t>Colegio de Educación Profesional Técnica del Estado de Aguascalientes</t>
  </si>
  <si>
    <t>Colegio de Estudios Científicos y Tecnológicos del Estado de Aguascalientes</t>
  </si>
  <si>
    <t>Comisión Estatal de Arbitraje Médico</t>
  </si>
  <si>
    <t>Escuela Normal de Aguascalientes</t>
  </si>
  <si>
    <t>Fideicomiso Complejo Tres Centurias</t>
  </si>
  <si>
    <t>Fideicomiso Desarrollos Industriales de Aguascalientes</t>
  </si>
  <si>
    <t>Instituto de Asesoría y Defensoría Pública del Estado</t>
  </si>
  <si>
    <t>Instituto Aguascalentense de las Personas Adultas Mayores</t>
  </si>
  <si>
    <t>Instituto Aguascalentense de la Juventud</t>
  </si>
  <si>
    <t xml:space="preserve">Instituto Aguascalentense de las Personas Migrantes </t>
  </si>
  <si>
    <t>Instituto Aguascalentense de las Mujeres</t>
  </si>
  <si>
    <t>Instituto Cultural de Aguascalientes</t>
  </si>
  <si>
    <t>Instituto de Capacitación para el Trabajo del Estado de Aguascalientes</t>
  </si>
  <si>
    <t xml:space="preserve">Instituto de Ciencia y Tecnología del Estado de Aguascalientes </t>
  </si>
  <si>
    <t>Instituto de Educación de Aguascalientes</t>
  </si>
  <si>
    <t>Instituto de Infraestructura Física Educativa del Estado de Aguascalientes</t>
  </si>
  <si>
    <t>Instituto de Seguridad y Servicios Sociales para los Servidores Públicos del Estado de Aguascalientes</t>
  </si>
  <si>
    <t>Instituto de Servicios de Salud del Estado</t>
  </si>
  <si>
    <t>Instituto de Vivienda Social y Ordenamiento de la Propiedad</t>
  </si>
  <si>
    <t>Instituto del Agua</t>
  </si>
  <si>
    <t>Instituto del Deporte del Estado de Aguascalientes</t>
  </si>
  <si>
    <t>Instituto para la Educación de las Personas Jóvenes y Adultas de Aguascalientes</t>
  </si>
  <si>
    <t>Patronato de la Feria Nacional de San Marcos</t>
  </si>
  <si>
    <t>Procuraduría Estatal de Protección al Ambiente</t>
  </si>
  <si>
    <t>Radio y Televisión de Aguascalientes</t>
  </si>
  <si>
    <t>Secretaría Ejecutiva del Sistema Estatal Anticorrupción</t>
  </si>
  <si>
    <t>Sistema para el Desarrollo Integral de la Familia del Estado</t>
  </si>
  <si>
    <t>Universidad Politécnica de Aguascalientes</t>
  </si>
  <si>
    <t>Universidad Tecnológica de Aguascalientes</t>
  </si>
  <si>
    <t>Universidad Tecnológica de Calvillo</t>
  </si>
  <si>
    <t>Universidad Tecnológica del Norte de Aguascalientes</t>
  </si>
  <si>
    <t>Universidad Tecnológica del Retoño</t>
  </si>
  <si>
    <t>Universidad Tecnológica Metropolitana</t>
  </si>
  <si>
    <t>Universidad de la Polícia y Ciencias de la Seguridad Pública</t>
  </si>
  <si>
    <t>Centro de Conciliación Laboral del Estado de Aguascalientes</t>
  </si>
  <si>
    <t>Sistema de Financiamiento de Aguascalientes</t>
  </si>
  <si>
    <t>Comisión Estatal de Derechos Humanos</t>
  </si>
  <si>
    <t>Fiscalía General del Estado</t>
  </si>
  <si>
    <t>Instituto de Transparencia del Estado de Aguascalientes</t>
  </si>
  <si>
    <t>Instituto Estatal Electoral</t>
  </si>
  <si>
    <t>Tribunal Electoral del Estado</t>
  </si>
  <si>
    <t>Universidad Autónoma de Aguascalientes</t>
  </si>
  <si>
    <t xml:space="preserve">PM. Paramunicipales </t>
  </si>
  <si>
    <t>Comisión Ciudadana de Agua Potable y Alcantarillado del Municipio de Aguascalientes</t>
  </si>
  <si>
    <t>Comisión de Agua Potable y Alcantarillado de Pabellón de Arteaga</t>
  </si>
  <si>
    <t>Comisión de Agua Potable, Alcantarillado y Saneamiento del Municipio de Jesús María</t>
  </si>
  <si>
    <t>Comisión de Agua Potable, Alcantarillado y Saneamiento del Municipio de Tepezalá</t>
  </si>
  <si>
    <t>Instituto Municipal Aguascalentense para la Cultura</t>
  </si>
  <si>
    <t>Instituto Municipal de la Juventud de Aguascalientes</t>
  </si>
  <si>
    <t>Instituto Municipal de la Mujer de Aguascalientes</t>
  </si>
  <si>
    <t>Instituto Municipal de Planeación de Aguascalientes</t>
  </si>
  <si>
    <t>Organismo Operador de Agua del Municipio de San Francisco de los Romo</t>
  </si>
  <si>
    <t>Organismo Operador de Agua Potable, Alcantarillado y Saneamiento de Rincón de Romos</t>
  </si>
  <si>
    <t>Organismo Operador de Servicios de Agua de Calvillo</t>
  </si>
  <si>
    <t>TOTAL</t>
  </si>
  <si>
    <t>Disponible: https://consultapublicamx.plataformadetransparencia.org.mx/vut-web/faces/view/consultaPublica.xhtml#tarjetaInformativa</t>
  </si>
  <si>
    <t>048. PORCENTAJE DE ENTES PÚBLICOS QUE DIFUNDEN LOS INFORMES DE RESULTADOS DE LAS AUDITORÍAS. CORTES DE 2022 Y 2023.</t>
  </si>
  <si>
    <t>2021 (4 Trimestre)</t>
  </si>
  <si>
    <t>2022 (1 Trimestre)</t>
  </si>
  <si>
    <t>2022 (2 Trimestre)</t>
  </si>
  <si>
    <t>2022 (3 Trimestre)</t>
  </si>
  <si>
    <t>2022 (4 Trimestre)</t>
  </si>
  <si>
    <t>2023 (1 Trimestre)</t>
  </si>
  <si>
    <t>2023 (2 Trimestre)</t>
  </si>
  <si>
    <t>2023 (3 Trimestre)</t>
  </si>
  <si>
    <t> 0</t>
  </si>
  <si>
    <t> 1</t>
  </si>
  <si>
    <t>0 </t>
  </si>
  <si>
    <t>1 </t>
  </si>
  <si>
    <t xml:space="preserve">0084. Buró de Congresos y Visitantes de Aguascalientes </t>
  </si>
  <si>
    <t xml:space="preserve">0085. Instituto Aguascalentense de las Personas Adultas Mayores </t>
  </si>
  <si>
    <t xml:space="preserve">0086. Instituto Aguascalentense de las Personas Migrantes </t>
  </si>
  <si>
    <t xml:space="preserve">0087. Instituto de Ciencia y Tecnología del Estado de Aguascalientes </t>
  </si>
  <si>
    <t xml:space="preserve">0088. Universidad de la Policía y Ciencias de la Seguridad de Aguascalientes </t>
  </si>
  <si>
    <t>ND</t>
  </si>
  <si>
    <t xml:space="preserve">ND </t>
  </si>
  <si>
    <t>Total de entes</t>
  </si>
  <si>
    <t>36 </t>
  </si>
  <si>
    <t>048.b. NÚMERO DE ENTES PÚBLICOS</t>
  </si>
  <si>
    <t>Porcentaje de entes públicos que difunden los informes de resultados de las auditorías</t>
  </si>
  <si>
    <t>Fuente: Obligaciones de Transparencia en los Portales de Internet Institucionales de los Sujetos Obligados del Estado de Aguascalientes y/o en el Sistema de Portales de Obligaciones de Transparencia de la PNT 2021, 2022 y 2023.</t>
  </si>
  <si>
    <t>ND. No disponible debido a que el ente público dejo de figurar como sujetos obligado en la PNT.</t>
  </si>
  <si>
    <t>NA. Al 26 de octubre de 2022 no se encontraron registros por parte del ente público en la PNT</t>
  </si>
  <si>
    <t>055.b. TOTAL DE SERVIDORES PÚBLICOS</t>
  </si>
  <si>
    <t>1023 </t>
  </si>
  <si>
    <t>350 </t>
  </si>
  <si>
    <t>Porcentaje de los servidores públicos que presentaron declaración patrimonial y de intereses en la PDE</t>
  </si>
  <si>
    <t xml:space="preserve">Entes publicos </t>
  </si>
  <si>
    <t>Aguascalientes</t>
  </si>
  <si>
    <t>Asientos</t>
  </si>
  <si>
    <t>Calvillo</t>
  </si>
  <si>
    <t>Cosío</t>
  </si>
  <si>
    <t>El Llano</t>
  </si>
  <si>
    <t>https://eservicios2.aguascalientes.gob.mx/PeriodicoOficial/web/viewer.html?file=../Archivos/9568.pdf#page=32</t>
  </si>
  <si>
    <t>Jesús María</t>
  </si>
  <si>
    <t>Pabellón de Arteaga</t>
  </si>
  <si>
    <t>Rincón de Romos</t>
  </si>
  <si>
    <t>San Francisco de los Romo</t>
  </si>
  <si>
    <t>San José de Gracia</t>
  </si>
  <si>
    <t>https://eservicios2.aguascalientes.gob.mx/PeriodicoOficial/web/viewer.html?file=../Archivos/9562.pdf#page=40</t>
  </si>
  <si>
    <t>Tepezalá</t>
  </si>
  <si>
    <t>Poder Ejecutivo</t>
  </si>
  <si>
    <t xml:space="preserve">GRAN TOTAL </t>
  </si>
  <si>
    <t>Poderes del Estado</t>
  </si>
  <si>
    <t>0015. Fideicomisos de Inversión y Administración para el Desarrollo Económico del Estado</t>
  </si>
  <si>
    <t>0035. Instituto Estatal de Seguridad Pública de Aguascalientes</t>
  </si>
  <si>
    <t>0043. Instituto para el Desarrollo de la Sociedad del Conocimiento del Estado</t>
  </si>
  <si>
    <t>0081. Instituto de Planeación del Estado de Aguascalientes</t>
  </si>
  <si>
    <t>0019. Instancia Municipal de las Mujeres de Cosío</t>
  </si>
  <si>
    <t>Promedio General</t>
  </si>
  <si>
    <t xml:space="preserve">ADMINISTRACIÓN CENTRALIZADA </t>
  </si>
  <si>
    <t xml:space="preserve">ACCIONES CORRECTIVAS </t>
  </si>
  <si>
    <t xml:space="preserve">EVALUACION DE PROBLEMAS </t>
  </si>
  <si>
    <t xml:space="preserve">INFORME SOBRE PROBLEMAS </t>
  </si>
  <si>
    <t xml:space="preserve">SECRETARIA DE FINANZAS </t>
  </si>
  <si>
    <t xml:space="preserve">SECRETARIA DE DESARROLLO SOCIAL </t>
  </si>
  <si>
    <t xml:space="preserve">SECRETARIA DE MEDIO AMBIENTE </t>
  </si>
  <si>
    <t xml:space="preserve">SECRETARIA DE GESTION URBANISTICA </t>
  </si>
  <si>
    <t xml:space="preserve">SECRETARIA DE DESARROLLO RURAL </t>
  </si>
  <si>
    <t xml:space="preserve">SECRETARIA DE OBRAS PUBLICAS </t>
  </si>
  <si>
    <t xml:space="preserve">SECRETARIA DE ADMINSTRACION </t>
  </si>
  <si>
    <t xml:space="preserve">COORDINACION GENERAL DE MOVILIDAD </t>
  </si>
  <si>
    <t>TOTAL DE PROMEDIO ADMINISTRACION CENTRALIZADA</t>
  </si>
  <si>
    <t>INFORME SOBRE PROBLEMAS</t>
  </si>
  <si>
    <t xml:space="preserve">EQUIVALENTE EN PREGUNTAS </t>
  </si>
  <si>
    <t>¿La institución cuenta con algún procedimiento establecido para atender y dar seguimiento a las observaciones y recomendaciones emitidas dentro de las auditorías realizadas por el OIC? En caso afirmativo anexe el documento donde se encuentra dicho procedimiento y evidencia del seguimiento a las observaciones y recomendaciones.</t>
  </si>
  <si>
    <t>Relacionado con el Punto de Interés: Evaluación de problemas. ¿El OIC realiza auditorías internas? En caso afirmativo señale con qué frecuencia y fecha de la última evaluación. Adjunte el informe de las auditorías realizadas por el OIC</t>
  </si>
  <si>
    <t>¿La institución cuenta con un procedimiento formal por el cual se establezcan los lineamientos y mecanismos necesarios para que los responsables de los procesos (controles internos), en sus respectivos ámbitos de actuación, comuniquen los resultados de sus evaluaciones de control interno y de las deficiencias identificadas al responsable de coordinar las actividades de control interno para su seguimiento? Mencione nombre del procedimiento, fecha de emisión o de última actualización y nombre y cargo de quien autorizó</t>
  </si>
  <si>
    <t>Poder Ejecutivo (Administración pública centralizada)</t>
  </si>
  <si>
    <t xml:space="preserve">PJ. Poder Judicial </t>
  </si>
  <si>
    <t xml:space="preserve">Organismos  Descentralizados </t>
  </si>
  <si>
    <t>Buró de Congresos y Visitantes de Aguascalientes</t>
  </si>
  <si>
    <t xml:space="preserve">Centro de Conciliación Laboral del Estado de Aguascalientes </t>
  </si>
  <si>
    <t xml:space="preserve"> Instituto Aguascalentense de las Personas Migrantes</t>
  </si>
  <si>
    <t>Instituto de Ciencia y Tecnología del Estado de Aguascalientes</t>
  </si>
  <si>
    <t xml:space="preserve"> Univerdiad de la Policia y Ciencias de la Seguridad Pública</t>
  </si>
  <si>
    <t>Organismos Autónomos</t>
  </si>
  <si>
    <t>Municipios (Administración Centralizada)</t>
  </si>
  <si>
    <t>Municipio de Jesús María</t>
  </si>
  <si>
    <t>Municipio de El Llano</t>
  </si>
  <si>
    <t>Municipio de Pabellón de Arteaga</t>
  </si>
  <si>
    <t>Municipio de San Francisco de los Romo</t>
  </si>
  <si>
    <t>Municipio de San José de Gracia</t>
  </si>
  <si>
    <t xml:space="preserve">Paramunicipales </t>
  </si>
  <si>
    <t xml:space="preserve">076b.Total de Entes  Públicos </t>
  </si>
  <si>
    <t>Porcentaje de entes públicos conectados al S1</t>
  </si>
  <si>
    <t>2022=42%</t>
  </si>
  <si>
    <t>2023=44%</t>
  </si>
  <si>
    <t>014</t>
  </si>
  <si>
    <t>016</t>
  </si>
  <si>
    <t>048</t>
  </si>
  <si>
    <t>055</t>
  </si>
  <si>
    <t>076</t>
  </si>
  <si>
    <t>Eje 1</t>
  </si>
  <si>
    <t>Eje 2</t>
  </si>
  <si>
    <t>Eje 3</t>
  </si>
  <si>
    <t>Eje 4</t>
  </si>
  <si>
    <t>Eje 5</t>
  </si>
  <si>
    <t xml:space="preserve">Número de Cuadro </t>
  </si>
  <si>
    <t>Nombre del Cuadro</t>
  </si>
  <si>
    <t>Número de Eje de la PEA</t>
  </si>
  <si>
    <t>1) La última fecha de revisión en la PNT, para recabar el tercer trimestre de 2023, fue el 17 de noviembre de 2023</t>
  </si>
  <si>
    <t>2) Los entes públicos que al 06 de diciembre de 2023, aún no cargaban el documento en la PNT, están indicadas con color rojo en las celdas correspondientes al tercer trimestre de 2023</t>
  </si>
  <si>
    <t>ENTES PÚBLICOS QUE DIFUNDEN LOS INFORMES DE RESULTADOS DE LAS AUDITORÍAS</t>
  </si>
  <si>
    <t>048.a. ENTES PÚBLICOS QUE DIFUNDEN AL MENOS UN INFORME DE AUDITORÍA</t>
  </si>
  <si>
    <t>311.a. ACTUALIZACIÓN, POR LO MENOS CADA 6 MESES DE SU INVENTARIO DE BIENES INMUEBLES</t>
  </si>
  <si>
    <t xml:space="preserve">076.a. NÚMERO DE ENTES PÚBLICOS CONECTADOS AL S1 </t>
  </si>
  <si>
    <t>208.a. PRESUPUESTO ASIGNADO AL OIC DE LA ADMINISTRACIÓN PÚBLICA ESTATAL CENTRALIZADA Y LOS OIC DE LA ADMINISTRACIÓN PÚBLICA MUNICIPAL CENTRALIZADA</t>
  </si>
  <si>
    <t>208. RECURSOS HUMANOS Y PRESUPUESTALES DE LA CONTRALORÍA Y LOS ÓRGANOS INTERNOS DE CONTROL DE LA ADMINISTRACIÓN PÚBLICA MUNICIPAL CENTRALIZADA, REPRESENTADOS EN EL COMITÉ COORDINADOR. EJERCICIOS FISCALES 2022 Y 2023</t>
  </si>
  <si>
    <t>2do. Semestre</t>
  </si>
  <si>
    <t>1er. Semestre</t>
  </si>
  <si>
    <t>016. PORCENTAJE DE ENTES PÚBLICOS QUE CUENTAN CON ÓRGANO INTERNO DE CONTROL QUE HAN PUBLICADO SU CÓDIGO DE CONDUCTA. CORTES DE 2022 Y 2023.</t>
  </si>
  <si>
    <r>
      <t>0</t>
    </r>
    <r>
      <rPr>
        <sz val="11"/>
        <color rgb="FF000000"/>
        <rFont val="Avenir Medium"/>
      </rPr>
      <t> </t>
    </r>
  </si>
  <si>
    <r>
      <t> </t>
    </r>
    <r>
      <rPr>
        <sz val="11"/>
        <color rgb="FF595959"/>
        <rFont val="Avenir Medium"/>
      </rPr>
      <t>0</t>
    </r>
  </si>
  <si>
    <t>Secretaría Ejecutiva del Sistema Estatal Anticorrupción de Aguascalientes</t>
  </si>
  <si>
    <t>Fuente: Plataforma Digital Estatal (PDE)</t>
  </si>
  <si>
    <t>Disponible: https://plataformadigitalestatal.org/Publica/Declaraciones/index.html</t>
  </si>
  <si>
    <t>Corte 30 de septiembre de 2023</t>
  </si>
  <si>
    <t>Fuente: Periódico Oficial del Estado:</t>
  </si>
  <si>
    <t>EVALUACIÓN DE PROBLEMAS</t>
  </si>
  <si>
    <t>Presupuesto de egresos para el ejercicio fiscal 2022:</t>
  </si>
  <si>
    <t>Presupuesto de egresos para el ejercicio fiscal 2023:</t>
  </si>
  <si>
    <t>Leyes de ingresos 2021:</t>
  </si>
  <si>
    <t>Leyes de ingresos 2022:</t>
  </si>
  <si>
    <t>Fuente:</t>
  </si>
  <si>
    <t>Elaboración propia con base en el Presupuesto de Egresos del Estado de Aguascalientes para el Ejercicio Fiscal 2023 (29-dic-2021; 31-dic-2022); así como en los presupuestos de egresos para el ejercicio fiscal 2023 de los municipios de: Aguascalientes (30-dic-2021; 31-dic-2022); Asientos (14-feb-2022; 13-mar-2023); Calvillo (30-dic-2021; 09-ene-2023), Cosío (07-feb-2022; 02-ene-2023), El Llano (3-dic-2021; 09-ene-2023), Jesús María (10-ene-2022; 31-dic-2022), Pabellón de Arteaga (23-may-2022; 09-ene-2023), Rincón de Romos(12-ene-2022; 09-ene-2023), San Francisco de los Romo (27-dic-2021; 26-dic-2022) y; San José de Gracia (30-dic-2021; 31-dic-2022). Para el caso del Municipio de Tepezalá (no fue posible identificar la publicación de su presupuesto de egresos en el POE para el presupuesto 2022; 29-may-2023).</t>
  </si>
  <si>
    <t>Fuente: Plataforma Nacional de Transparencia (PNT)</t>
  </si>
  <si>
    <t>Nota: Se agregaron 4 registros a la Secretaría Ejecutiva del Sistema Estatal Anticorrupción (SESEA) pertenecientes al Comité de Participación Ciudadana (CPC)</t>
  </si>
  <si>
    <t>0084. Buró de Congresos y Visitantes de Aguascalientes;
0085. Instituto Aguascalentense de las Personas Adultas Mayores;
0086. Instituto Aguascalentense de las Personas Migrantes;
0087. Instituto de Ciencia y Tecnología del Estado de Aguascalientes; y
0088. Universidad de la Policía y Ciencias de la Seguridad de Aguascalientes.</t>
  </si>
  <si>
    <t xml:space="preserve">Para este corte 2023, fueron creados cinco entes públicos:
</t>
  </si>
  <si>
    <t xml:space="preserve">Asimismo, fueron extintos los siguientes entes públicos:
</t>
  </si>
  <si>
    <t>0015. Fideicomisos de Inversión y Administración para el Desarrollo Económico del Estado;
0019. Instancia Municipal de las Mujeres de Cosío;
0035. Instituto Estatal de Seguridad Pública de Aguascalientes;
0043. Instituto para el Desarrollo de la Sociedad del Conocimiento del Estado; y
0081. Instituto de Planeación del Estado de Aguascalientes.</t>
  </si>
  <si>
    <r>
      <t xml:space="preserve">IMPORTANTE: </t>
    </r>
    <r>
      <rPr>
        <sz val="14"/>
        <color rgb="FF2A2C3D"/>
        <rFont val="Avenir Medium"/>
      </rPr>
      <t xml:space="preserve">Los cálculos de los indicadores de 2022 pueden diferir con los publicados en el Censo de gobierno 2021-2022, en razón de que para su integración, </t>
    </r>
    <r>
      <rPr>
        <sz val="14"/>
        <color rgb="FF2A2C3D"/>
        <rFont val="Avenir Black"/>
        <family val="2"/>
      </rPr>
      <t>se consideran solamente a los entes públicos activos</t>
    </r>
    <r>
      <rPr>
        <sz val="14"/>
        <color rgb="FF2A2C3D"/>
        <rFont val="Avenir Medium"/>
      </rPr>
      <t>, eliminando aquellos que fueron extintos, e incluyendo aquellos de nueva creación.</t>
    </r>
  </si>
  <si>
    <t>016.a. OIC QUE PUBLICARON SU CÓDIGO DE CONDUCTA</t>
  </si>
  <si>
    <t>016.b. ENTES PÚBLICOS QUE CUENTAN CON OIC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</si>
</sst>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0.00000"/>
    <numFmt numFmtId="165" formatCode="&quot;$&quot;#,##0.00"/>
    <numFmt numFmtId="166" formatCode="&quot;$&quot;#,##0.0;[Red]\-&quot;$&quot;#,##0.0"/>
  </numFmts>
  <fonts count="65">
    <font>
      <sz val="11"/>
      <color theme="1"/>
      <name val="Calibri"/>
      <family val="2"/>
      <scheme val="minor"/>
    </font>
    <font>
      <sz val="11"/>
      <color theme="0"/>
      <name val="Avenir Medium"/>
    </font>
    <font>
      <sz val="11"/>
      <color theme="1"/>
      <name val="Avenir Medium"/>
    </font>
    <font>
      <sz val="11"/>
      <color theme="1" tint="0.14996795556505021"/>
      <name val="Avenir Medium"/>
    </font>
    <font>
      <sz val="11"/>
      <color theme="1"/>
      <name val="Calibri"/>
      <family val="2"/>
      <scheme val="minor"/>
    </font>
    <font>
      <sz val="10"/>
      <color rgb="FFFFFFFF"/>
      <name val="Avenir Medium"/>
    </font>
    <font>
      <sz val="8"/>
      <color rgb="FFFFFFFF"/>
      <name val="Avenir Medium"/>
    </font>
    <font>
      <sz val="10"/>
      <color rgb="FF595959"/>
      <name val="Avenir Medium"/>
    </font>
    <font>
      <sz val="10"/>
      <color rgb="FF595959"/>
      <name val="Avenir Medium"/>
      <family val="2"/>
    </font>
    <font>
      <i/>
      <sz val="10"/>
      <color rgb="FF44797B"/>
      <name val="Avenir Medium"/>
    </font>
    <font>
      <sz val="10"/>
      <color rgb="FF000000"/>
      <name val="Avenir Medium"/>
    </font>
    <font>
      <sz val="9"/>
      <color rgb="FF44797B"/>
      <name val="Avenir Medium"/>
    </font>
    <font>
      <sz val="10"/>
      <color rgb="FF44797B"/>
      <name val="Avenir Medium"/>
    </font>
    <font>
      <b/>
      <sz val="10"/>
      <color rgb="FF2A2C3D"/>
      <name val="Avenir Medium"/>
    </font>
    <font>
      <sz val="11"/>
      <name val="Calibri"/>
      <family val="2"/>
    </font>
    <font>
      <i/>
      <sz val="9"/>
      <color rgb="FF767171"/>
      <name val="&quot;Avenir Medium&quot;"/>
    </font>
    <font>
      <sz val="9"/>
      <color theme="0"/>
      <name val="Avenir Medium"/>
    </font>
    <font>
      <b/>
      <sz val="9"/>
      <color theme="0"/>
      <name val="Avenir Medium"/>
    </font>
    <font>
      <sz val="9"/>
      <color theme="1"/>
      <name val="Avenir Medium"/>
    </font>
    <font>
      <sz val="9"/>
      <name val="Avenir Medium"/>
    </font>
    <font>
      <b/>
      <i/>
      <sz val="9"/>
      <color rgb="FF767171"/>
      <name val="Avenir Medium"/>
    </font>
    <font>
      <sz val="9"/>
      <color rgb="FFFFFFFF"/>
      <name val="Avenir Medium"/>
    </font>
    <font>
      <b/>
      <sz val="9"/>
      <color rgb="FFFFFFFF"/>
      <name val="Avenir Medium"/>
    </font>
    <font>
      <sz val="9"/>
      <color rgb="FF000000"/>
      <name val="Avenir Medium"/>
    </font>
    <font>
      <sz val="9"/>
      <color rgb="FF262626"/>
      <name val="Avenir Medium"/>
    </font>
    <font>
      <b/>
      <sz val="9"/>
      <color rgb="FF2A2C3D"/>
      <name val="Avenir Medium"/>
    </font>
    <font>
      <sz val="8"/>
      <color theme="0"/>
      <name val="Avenir Medium"/>
    </font>
    <font>
      <b/>
      <sz val="8"/>
      <color rgb="FFFFFFFF"/>
      <name val="Avenir Medium"/>
    </font>
    <font>
      <sz val="8"/>
      <color rgb="FF000000"/>
      <name val="Avenir Medium"/>
    </font>
    <font>
      <sz val="11"/>
      <color theme="1"/>
      <name val="Calibri"/>
      <family val="2"/>
    </font>
    <font>
      <sz val="9"/>
      <color rgb="FF595959"/>
      <name val="Avenir"/>
      <family val="2"/>
    </font>
    <font>
      <b/>
      <sz val="10"/>
      <color rgb="FFFFFFFF"/>
      <name val="Avenir Medium"/>
    </font>
    <font>
      <sz val="8"/>
      <color theme="0"/>
      <name val="&quot;Avenir Medium&quot;"/>
    </font>
    <font>
      <sz val="11"/>
      <color rgb="FF2A2C3D"/>
      <name val="Calibri"/>
      <family val="2"/>
      <scheme val="minor"/>
    </font>
    <font>
      <sz val="11"/>
      <color theme="0"/>
      <name val="Calibri"/>
      <family val="2"/>
      <scheme val="minor"/>
    </font>
    <font>
      <sz val="11"/>
      <color rgb="FF2A2C3D"/>
      <name val="Avenir Medium"/>
      <family val="2"/>
    </font>
    <font>
      <sz val="11"/>
      <color theme="0"/>
      <name val="Avenir Medium"/>
      <family val="2"/>
    </font>
    <font>
      <b/>
      <sz val="11"/>
      <color theme="0"/>
      <name val="Avenir Medium"/>
      <family val="2"/>
    </font>
    <font>
      <b/>
      <sz val="10"/>
      <color theme="0"/>
      <name val="Avenir Medium"/>
      <family val="2"/>
    </font>
    <font>
      <sz val="9"/>
      <color theme="0"/>
      <name val="Avenir"/>
      <family val="2"/>
    </font>
    <font>
      <b/>
      <sz val="11"/>
      <color rgb="FFFFFFFF"/>
      <name val="Avenir Medium"/>
    </font>
    <font>
      <sz val="11"/>
      <color rgb="FF2A2C3D"/>
      <name val="Avenir Medium"/>
    </font>
    <font>
      <sz val="11"/>
      <color rgb="FFFFFFFF"/>
      <name val="Avenir Medium"/>
    </font>
    <font>
      <sz val="11"/>
      <color rgb="FFFFFFFF"/>
      <name val="&quot;Avenir Medium&quot;"/>
    </font>
    <font>
      <sz val="10"/>
      <color theme="0"/>
      <name val="Avenir Medium"/>
    </font>
    <font>
      <sz val="11"/>
      <name val="Avenir Medium"/>
    </font>
    <font>
      <b/>
      <sz val="11"/>
      <color rgb="FF2A2C3D"/>
      <name val="Avenir Medium"/>
    </font>
    <font>
      <sz val="11"/>
      <color rgb="FF000000"/>
      <name val="Avenir Medium"/>
    </font>
    <font>
      <sz val="11"/>
      <color rgb="FF262626"/>
      <name val="Avenir Medium"/>
    </font>
    <font>
      <b/>
      <i/>
      <sz val="11"/>
      <color rgb="FF767171"/>
      <name val="Avenir Medium"/>
    </font>
    <font>
      <sz val="11"/>
      <color rgb="FF595959"/>
      <name val="Avenir Medium"/>
    </font>
    <font>
      <sz val="7"/>
      <color rgb="FFFFFFFF"/>
      <name val="Avenir Medium"/>
    </font>
    <font>
      <b/>
      <sz val="9"/>
      <color rgb="FF000000"/>
      <name val="Avenir Medium"/>
    </font>
    <font>
      <sz val="11"/>
      <color theme="8"/>
      <name val="Calibri"/>
      <family val="2"/>
      <scheme val="minor"/>
    </font>
    <font>
      <b/>
      <sz val="11"/>
      <color theme="0"/>
      <name val="Avenir Medium"/>
    </font>
    <font>
      <sz val="10"/>
      <color theme="0"/>
      <name val="Avenir Medium"/>
      <family val="2"/>
    </font>
    <font>
      <sz val="10"/>
      <color theme="1" tint="0.14996795556505021"/>
      <name val="Avenir Medium"/>
      <family val="2"/>
    </font>
    <font>
      <sz val="9"/>
      <color theme="0"/>
      <name val="Avenir Medium"/>
      <family val="2"/>
    </font>
    <font>
      <sz val="9"/>
      <color theme="1" tint="0.14996795556505021"/>
      <name val="Avenir Medium"/>
      <family val="2"/>
    </font>
    <font>
      <sz val="10"/>
      <color theme="1" tint="0.14996795556505021"/>
      <name val="Avenir Medium"/>
    </font>
    <font>
      <sz val="9"/>
      <color theme="1" tint="0.14996795556505021"/>
      <name val="Avenir Medium"/>
    </font>
    <font>
      <sz val="10"/>
      <color rgb="FF2A2C3D"/>
      <name val="Avenir Medium"/>
    </font>
    <font>
      <sz val="14"/>
      <color rgb="FF2A2C3D"/>
      <name val="Avenir Black"/>
      <family val="2"/>
    </font>
    <font>
      <sz val="14"/>
      <color rgb="FF2A2C3D"/>
      <name val="Avenir Medium"/>
    </font>
    <font>
      <sz val="16"/>
      <color rgb="FF2A2C3D"/>
      <name val="Avenir Black"/>
      <family val="2"/>
    </font>
  </fonts>
  <fills count="42">
    <fill>
      <patternFill patternType="none"/>
    </fill>
    <fill>
      <patternFill patternType="gray125"/>
    </fill>
    <fill>
      <patternFill patternType="solid">
        <fgColor rgb="FF009D98"/>
        <bgColor indexed="64"/>
      </patternFill>
    </fill>
    <fill>
      <patternFill patternType="solid">
        <fgColor rgb="FFF2F2F2"/>
        <bgColor indexed="64"/>
      </patternFill>
    </fill>
    <fill>
      <patternFill patternType="solid">
        <fgColor rgb="FF595959"/>
        <bgColor indexed="64"/>
      </patternFill>
    </fill>
    <fill>
      <patternFill patternType="solid">
        <fgColor rgb="FFD9D9D9"/>
        <bgColor indexed="64"/>
      </patternFill>
    </fill>
    <fill>
      <patternFill patternType="solid">
        <fgColor theme="0" tint="-0.14996795556505021"/>
        <bgColor indexed="64"/>
      </patternFill>
    </fill>
    <fill>
      <patternFill patternType="solid">
        <fgColor rgb="FF009999"/>
        <bgColor indexed="64"/>
      </patternFill>
    </fill>
    <fill>
      <patternFill patternType="solid">
        <fgColor rgb="FF009F98"/>
        <bgColor indexed="64"/>
      </patternFill>
    </fill>
    <fill>
      <patternFill patternType="solid">
        <fgColor rgb="FF44797B"/>
        <bgColor indexed="64"/>
      </patternFill>
    </fill>
    <fill>
      <patternFill patternType="solid">
        <fgColor rgb="FF009D98"/>
        <bgColor rgb="FF009D98"/>
      </patternFill>
    </fill>
    <fill>
      <patternFill patternType="solid">
        <fgColor rgb="FFA6A6A6"/>
        <bgColor rgb="FFD9D9D9"/>
      </patternFill>
    </fill>
    <fill>
      <patternFill patternType="solid">
        <fgColor rgb="FF808080"/>
        <bgColor rgb="FFD9D9D9"/>
      </patternFill>
    </fill>
    <fill>
      <patternFill patternType="solid">
        <fgColor rgb="FFD9D9D9"/>
        <bgColor rgb="FFD9D9D9"/>
      </patternFill>
    </fill>
    <fill>
      <patternFill patternType="solid">
        <fgColor rgb="FF009999"/>
        <bgColor rgb="FF2A2C3D"/>
      </patternFill>
    </fill>
    <fill>
      <patternFill patternType="solid">
        <fgColor theme="0" tint="-0.34998626667073579"/>
        <bgColor rgb="FFE7E7E8"/>
      </patternFill>
    </fill>
    <fill>
      <patternFill patternType="solid">
        <fgColor theme="0" tint="-0.499984740745262"/>
        <bgColor rgb="FFE7E7E8"/>
      </patternFill>
    </fill>
    <fill>
      <patternFill patternType="solid">
        <fgColor rgb="FFD9D9D9"/>
        <bgColor rgb="FF44797B"/>
      </patternFill>
    </fill>
    <fill>
      <patternFill patternType="solid">
        <fgColor theme="0"/>
        <bgColor rgb="FF44797B"/>
      </patternFill>
    </fill>
    <fill>
      <patternFill patternType="solid">
        <fgColor rgb="FFD9D9D9"/>
        <bgColor rgb="FF059D98"/>
      </patternFill>
    </fill>
    <fill>
      <patternFill patternType="solid">
        <fgColor rgb="FFF2F2F2"/>
        <bgColor rgb="FF059D98"/>
      </patternFill>
    </fill>
    <fill>
      <patternFill patternType="solid">
        <fgColor rgb="FFF2F2F2"/>
        <bgColor rgb="FF44797B"/>
      </patternFill>
    </fill>
    <fill>
      <patternFill patternType="solid">
        <fgColor rgb="FFD9D9D9"/>
        <bgColor rgb="FF009D98"/>
      </patternFill>
    </fill>
    <fill>
      <patternFill patternType="solid">
        <fgColor rgb="FFF2F2F2"/>
        <bgColor rgb="FF009D98"/>
      </patternFill>
    </fill>
    <fill>
      <patternFill patternType="solid">
        <fgColor theme="0"/>
        <bgColor rgb="FF009D98"/>
      </patternFill>
    </fill>
    <fill>
      <patternFill patternType="solid">
        <fgColor theme="0"/>
        <bgColor rgb="FF059D98"/>
      </patternFill>
    </fill>
    <fill>
      <patternFill patternType="solid">
        <fgColor theme="0"/>
        <bgColor indexed="64"/>
      </patternFill>
    </fill>
    <fill>
      <patternFill patternType="solid">
        <fgColor rgb="FFA6A6A6"/>
        <bgColor indexed="64"/>
      </patternFill>
    </fill>
    <fill>
      <patternFill patternType="solid">
        <fgColor rgb="FF808080"/>
        <bgColor indexed="64"/>
      </patternFill>
    </fill>
    <fill>
      <patternFill patternType="solid">
        <fgColor rgb="FFDBDBDB"/>
        <bgColor indexed="64"/>
      </patternFill>
    </fill>
    <fill>
      <patternFill patternType="solid">
        <fgColor rgb="FFF2F2F2"/>
        <bgColor rgb="FFF2F2F2"/>
      </patternFill>
    </fill>
    <fill>
      <patternFill patternType="solid">
        <fgColor rgb="FF009999"/>
        <bgColor rgb="FFD9D9D9"/>
      </patternFill>
    </fill>
    <fill>
      <patternFill patternType="solid">
        <fgColor rgb="FFC00000"/>
        <bgColor indexed="64"/>
      </patternFill>
    </fill>
    <fill>
      <patternFill patternType="solid">
        <fgColor rgb="FF2A2C3D"/>
        <bgColor indexed="64"/>
      </patternFill>
    </fill>
    <fill>
      <patternFill patternType="solid">
        <fgColor rgb="FF009692"/>
        <bgColor indexed="64"/>
      </patternFill>
    </fill>
    <fill>
      <patternFill patternType="solid">
        <fgColor rgb="FF2A2C3D"/>
        <bgColor rgb="FF44797B"/>
      </patternFill>
    </fill>
    <fill>
      <patternFill patternType="solid">
        <fgColor rgb="FF2A2C3D"/>
        <bgColor rgb="FFD9D9D9"/>
      </patternFill>
    </fill>
    <fill>
      <patternFill patternType="solid">
        <fgColor rgb="FF2A2C3D"/>
        <bgColor rgb="FFE7E6E6"/>
      </patternFill>
    </fill>
    <fill>
      <patternFill patternType="solid">
        <fgColor rgb="FF009999"/>
        <bgColor rgb="FF009D98"/>
      </patternFill>
    </fill>
    <fill>
      <patternFill patternType="solid">
        <fgColor theme="0" tint="-0.34998626667073579"/>
        <bgColor rgb="FFD9D9D9"/>
      </patternFill>
    </fill>
    <fill>
      <patternFill patternType="solid">
        <fgColor rgb="FF009692"/>
        <bgColor rgb="FFE7E7E8"/>
      </patternFill>
    </fill>
    <fill>
      <patternFill patternType="solid">
        <fgColor rgb="FF808080"/>
        <bgColor rgb="FFE7E7E8"/>
      </patternFill>
    </fill>
  </fills>
  <borders count="41">
    <border>
      <left/>
      <right/>
      <top/>
      <bottom/>
      <diagonal/>
    </border>
    <border>
      <left style="thin">
        <color theme="0"/>
      </left>
      <right style="thin">
        <color theme="0"/>
      </right>
      <top style="thin">
        <color theme="0"/>
      </top>
      <bottom style="thin">
        <color theme="0"/>
      </bottom>
      <diagonal/>
    </border>
    <border>
      <left/>
      <right/>
      <top style="thick">
        <color rgb="FF009D98"/>
      </top>
      <bottom/>
      <diagonal/>
    </border>
    <border>
      <left style="thin">
        <color theme="0"/>
      </left>
      <right/>
      <top style="thin">
        <color theme="0"/>
      </top>
      <bottom style="thin">
        <color theme="0"/>
      </bottom>
      <diagonal/>
    </border>
    <border>
      <left/>
      <right/>
      <top/>
      <bottom style="thin">
        <color theme="0"/>
      </bottom>
      <diagonal/>
    </border>
    <border>
      <left/>
      <right/>
      <top style="thick">
        <color rgb="FF009F98"/>
      </top>
      <bottom/>
      <diagonal/>
    </border>
    <border>
      <left/>
      <right/>
      <top/>
      <bottom style="thick">
        <color rgb="FF009D98"/>
      </bottom>
      <diagonal/>
    </border>
    <border>
      <left/>
      <right/>
      <top/>
      <bottom style="medium">
        <color rgb="FFFFFFFF"/>
      </bottom>
      <diagonal/>
    </border>
    <border>
      <left style="thin">
        <color rgb="FF2A2C3D"/>
      </left>
      <right/>
      <top/>
      <bottom/>
      <diagonal/>
    </border>
    <border>
      <left style="thin">
        <color theme="0"/>
      </left>
      <right/>
      <top/>
      <bottom/>
      <diagonal/>
    </border>
    <border>
      <left style="thin">
        <color rgb="FF2A2C3D"/>
      </left>
      <right/>
      <top/>
      <bottom style="thin">
        <color rgb="FF00928F"/>
      </bottom>
      <diagonal/>
    </border>
    <border>
      <left/>
      <right/>
      <top/>
      <bottom style="thin">
        <color rgb="FF00928F"/>
      </bottom>
      <diagonal/>
    </border>
    <border>
      <left style="thin">
        <color theme="0"/>
      </left>
      <right/>
      <top style="thin">
        <color rgb="FF00928F"/>
      </top>
      <bottom style="thin">
        <color rgb="FF00928F"/>
      </bottom>
      <diagonal/>
    </border>
    <border>
      <left style="thin">
        <color theme="0"/>
      </left>
      <right/>
      <top style="thin">
        <color rgb="FF00928F"/>
      </top>
      <bottom/>
      <diagonal/>
    </border>
    <border>
      <left/>
      <right/>
      <top style="thin">
        <color theme="0"/>
      </top>
      <bottom/>
      <diagonal/>
    </border>
    <border>
      <left/>
      <right/>
      <top style="thin">
        <color theme="0"/>
      </top>
      <bottom style="thin">
        <color theme="0"/>
      </bottom>
      <diagonal/>
    </border>
    <border>
      <left style="medium">
        <color rgb="FF2A2C3D"/>
      </left>
      <right/>
      <top/>
      <bottom/>
      <diagonal/>
    </border>
    <border>
      <left/>
      <right/>
      <top style="medium">
        <color rgb="FF009D98"/>
      </top>
      <bottom/>
      <diagonal/>
    </border>
    <border>
      <left style="thick">
        <color rgb="FF2A2C3D"/>
      </left>
      <right/>
      <top/>
      <bottom/>
      <diagonal/>
    </border>
    <border>
      <left/>
      <right style="medium">
        <color rgb="FF808080"/>
      </right>
      <top/>
      <bottom style="medium">
        <color rgb="FF808080"/>
      </bottom>
      <diagonal/>
    </border>
    <border>
      <left style="thick">
        <color rgb="FF2A2C3D"/>
      </left>
      <right/>
      <top/>
      <bottom style="thick">
        <color rgb="FF2A2C3D"/>
      </bottom>
      <diagonal/>
    </border>
    <border>
      <left/>
      <right/>
      <top style="thick">
        <color rgb="FF009D98"/>
      </top>
      <bottom style="thick">
        <color rgb="FF2A2C3D"/>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top style="thick">
        <color rgb="FF009D98"/>
      </top>
      <bottom style="thick">
        <color rgb="FF009D98"/>
      </bottom>
      <diagonal/>
    </border>
    <border>
      <left/>
      <right style="medium">
        <color rgb="FFFFFFFF"/>
      </right>
      <top style="thick">
        <color rgb="FF009D98"/>
      </top>
      <bottom style="thick">
        <color rgb="FF009D98"/>
      </bottom>
      <diagonal/>
    </border>
    <border>
      <left style="medium">
        <color rgb="FFFFFFFF"/>
      </left>
      <right/>
      <top style="thick">
        <color rgb="FF009D98"/>
      </top>
      <bottom style="thick">
        <color rgb="FF009D98"/>
      </bottom>
      <diagonal/>
    </border>
    <border>
      <left style="medium">
        <color rgb="FFFFFFFF"/>
      </left>
      <right/>
      <top/>
      <bottom style="medium">
        <color rgb="FFFFFFFF"/>
      </bottom>
      <diagonal/>
    </border>
    <border>
      <left/>
      <right style="medium">
        <color rgb="FFFFFFFF"/>
      </right>
      <top/>
      <bottom style="medium">
        <color rgb="FFFFFFFF"/>
      </bottom>
      <diagonal/>
    </border>
    <border>
      <left/>
      <right style="medium">
        <color theme="0"/>
      </right>
      <top/>
      <bottom/>
      <diagonal/>
    </border>
    <border>
      <left/>
      <right style="medium">
        <color theme="0"/>
      </right>
      <top/>
      <bottom style="thick">
        <color rgb="FF009D98"/>
      </bottom>
      <diagonal/>
    </border>
    <border>
      <left style="thin">
        <color theme="0"/>
      </left>
      <right style="thin">
        <color theme="0"/>
      </right>
      <top/>
      <bottom style="thick">
        <color rgb="FF009D98"/>
      </bottom>
      <diagonal/>
    </border>
    <border>
      <left style="thin">
        <color theme="0"/>
      </left>
      <right style="thin">
        <color theme="0"/>
      </right>
      <top/>
      <bottom style="thin">
        <color theme="0"/>
      </bottom>
      <diagonal/>
    </border>
    <border>
      <left style="thin">
        <color rgb="FF009692"/>
      </left>
      <right/>
      <top style="thin">
        <color rgb="FF009692"/>
      </top>
      <bottom style="thin">
        <color rgb="FF009692"/>
      </bottom>
      <diagonal/>
    </border>
    <border>
      <left/>
      <right style="thin">
        <color rgb="FF009692"/>
      </right>
      <top style="thin">
        <color rgb="FF009692"/>
      </top>
      <bottom style="thin">
        <color rgb="FF009692"/>
      </bottom>
      <diagonal/>
    </border>
    <border>
      <left/>
      <right/>
      <top style="thin">
        <color rgb="FF009692"/>
      </top>
      <bottom style="thin">
        <color rgb="FF009692"/>
      </bottom>
      <diagonal/>
    </border>
    <border>
      <left/>
      <right/>
      <top/>
      <bottom style="thin">
        <color rgb="FF009692"/>
      </bottom>
      <diagonal/>
    </border>
    <border>
      <left style="thin">
        <color indexed="64"/>
      </left>
      <right/>
      <top/>
      <bottom style="thin">
        <color rgb="FF009692"/>
      </bottom>
      <diagonal/>
    </border>
    <border>
      <left style="thin">
        <color indexed="64"/>
      </left>
      <right/>
      <top style="thin">
        <color indexed="64"/>
      </top>
      <bottom style="thin">
        <color rgb="FF009692"/>
      </bottom>
      <diagonal/>
    </border>
    <border>
      <left/>
      <right style="thin">
        <color indexed="64"/>
      </right>
      <top style="thin">
        <color indexed="64"/>
      </top>
      <bottom style="thin">
        <color rgb="FF009692"/>
      </bottom>
      <diagonal/>
    </border>
    <border>
      <left/>
      <right style="thin">
        <color indexed="64"/>
      </right>
      <top/>
      <bottom style="thin">
        <color rgb="FF009692"/>
      </bottom>
      <diagonal/>
    </border>
  </borders>
  <cellStyleXfs count="3">
    <xf numFmtId="0" fontId="0" fillId="0" borderId="0"/>
    <xf numFmtId="9" fontId="4" fillId="0" borderId="0" applyFont="0" applyFill="0" applyBorder="0" applyAlignment="0" applyProtection="0"/>
    <xf numFmtId="0" fontId="4" fillId="0" borderId="0"/>
  </cellStyleXfs>
  <cellXfs count="310">
    <xf numFmtId="0" fontId="0" fillId="0" borderId="0" xfId="0"/>
    <xf numFmtId="0" fontId="0" fillId="0" borderId="0" xfId="0" applyAlignment="1">
      <alignment horizontal="center" vertical="center"/>
    </xf>
    <xf numFmtId="164" fontId="3" fillId="6" borderId="0" xfId="0" applyNumberFormat="1" applyFont="1" applyFill="1" applyAlignment="1">
      <alignment horizontal="center" vertical="center"/>
    </xf>
    <xf numFmtId="164" fontId="3" fillId="3" borderId="0" xfId="0" applyNumberFormat="1" applyFont="1" applyFill="1" applyAlignment="1">
      <alignment horizontal="center" vertical="center"/>
    </xf>
    <xf numFmtId="164" fontId="3" fillId="0" borderId="0" xfId="0" applyNumberFormat="1" applyFont="1" applyFill="1" applyAlignment="1">
      <alignment horizontal="center" vertical="center"/>
    </xf>
    <xf numFmtId="4" fontId="0" fillId="0" borderId="0" xfId="0" applyNumberFormat="1"/>
    <xf numFmtId="164" fontId="0" fillId="0" borderId="0" xfId="0" applyNumberFormat="1"/>
    <xf numFmtId="3" fontId="3" fillId="6" borderId="0" xfId="0" applyNumberFormat="1" applyFont="1" applyFill="1" applyAlignment="1">
      <alignment horizontal="center" vertical="center"/>
    </xf>
    <xf numFmtId="3" fontId="3" fillId="3" borderId="0" xfId="0" applyNumberFormat="1" applyFont="1" applyFill="1" applyAlignment="1">
      <alignment horizontal="center" vertical="center"/>
    </xf>
    <xf numFmtId="8" fontId="7" fillId="0" borderId="0" xfId="0" applyNumberFormat="1" applyFont="1" applyFill="1" applyAlignment="1">
      <alignment horizontal="center" vertical="center" wrapText="1"/>
    </xf>
    <xf numFmtId="8" fontId="8" fillId="0" borderId="0" xfId="0" applyNumberFormat="1" applyFont="1" applyFill="1" applyAlignment="1">
      <alignment horizontal="center" vertical="center" wrapText="1"/>
    </xf>
    <xf numFmtId="8" fontId="9" fillId="5" borderId="0" xfId="0" applyNumberFormat="1" applyFont="1" applyFill="1" applyAlignment="1">
      <alignment horizontal="center" vertical="center" wrapText="1"/>
    </xf>
    <xf numFmtId="0" fontId="7" fillId="0" borderId="0" xfId="0" applyFont="1" applyFill="1" applyAlignment="1">
      <alignment horizontal="center" vertical="center" wrapText="1"/>
    </xf>
    <xf numFmtId="6" fontId="7" fillId="0" borderId="0" xfId="0" applyNumberFormat="1" applyFont="1" applyFill="1" applyAlignment="1">
      <alignment horizontal="center" vertical="center" wrapText="1"/>
    </xf>
    <xf numFmtId="6" fontId="9" fillId="5" borderId="0" xfId="0" applyNumberFormat="1" applyFont="1" applyFill="1" applyAlignment="1">
      <alignment horizontal="center" vertical="center" wrapText="1"/>
    </xf>
    <xf numFmtId="8" fontId="7" fillId="5" borderId="0" xfId="0" applyNumberFormat="1" applyFont="1" applyFill="1" applyAlignment="1">
      <alignment horizontal="center" vertical="center" wrapText="1"/>
    </xf>
    <xf numFmtId="0" fontId="9" fillId="5" borderId="0" xfId="0" applyFont="1" applyFill="1" applyAlignment="1">
      <alignment horizontal="center" vertical="center" wrapText="1"/>
    </xf>
    <xf numFmtId="0" fontId="9" fillId="0" borderId="0" xfId="0" applyFont="1" applyFill="1" applyAlignment="1">
      <alignment horizontal="center" vertical="center" wrapText="1"/>
    </xf>
    <xf numFmtId="166" fontId="9" fillId="5" borderId="0" xfId="0" applyNumberFormat="1" applyFont="1" applyFill="1" applyAlignment="1">
      <alignment horizontal="center" vertical="center" wrapText="1"/>
    </xf>
    <xf numFmtId="0" fontId="11" fillId="5" borderId="0" xfId="0" applyFont="1" applyFill="1" applyAlignment="1">
      <alignment horizontal="center" vertical="center" wrapText="1"/>
    </xf>
    <xf numFmtId="10" fontId="12" fillId="0" borderId="0" xfId="0" applyNumberFormat="1" applyFont="1" applyAlignment="1">
      <alignment horizontal="center" vertical="center" wrapText="1"/>
    </xf>
    <xf numFmtId="0" fontId="0" fillId="0" borderId="0" xfId="0" applyFill="1" applyAlignment="1">
      <alignment vertical="center" wrapText="1"/>
    </xf>
    <xf numFmtId="0" fontId="0" fillId="0" borderId="0" xfId="0" applyFont="1" applyAlignment="1"/>
    <xf numFmtId="0" fontId="15" fillId="0" borderId="0" xfId="0" applyFont="1" applyAlignment="1">
      <alignment horizontal="right"/>
    </xf>
    <xf numFmtId="0" fontId="18" fillId="17" borderId="0" xfId="0" applyFont="1" applyFill="1" applyBorder="1" applyAlignment="1">
      <alignment vertical="center"/>
    </xf>
    <xf numFmtId="0" fontId="18" fillId="18" borderId="0" xfId="0" applyFont="1" applyFill="1" applyBorder="1" applyAlignment="1">
      <alignment horizontal="center" vertical="center" wrapText="1"/>
    </xf>
    <xf numFmtId="0" fontId="18" fillId="19" borderId="0" xfId="0" applyFont="1" applyFill="1" applyBorder="1" applyAlignment="1">
      <alignment vertical="center"/>
    </xf>
    <xf numFmtId="0" fontId="18" fillId="20" borderId="0" xfId="0" applyFont="1" applyFill="1" applyBorder="1" applyAlignment="1">
      <alignment horizontal="center" vertical="center" wrapText="1"/>
    </xf>
    <xf numFmtId="0" fontId="18" fillId="19" borderId="0" xfId="0" applyFont="1" applyFill="1" applyBorder="1" applyAlignment="1">
      <alignment vertical="center" wrapText="1"/>
    </xf>
    <xf numFmtId="0" fontId="18" fillId="20" borderId="0" xfId="0" applyFont="1" applyFill="1" applyBorder="1" applyAlignment="1">
      <alignment horizontal="center" vertical="center"/>
    </xf>
    <xf numFmtId="0" fontId="18" fillId="17" borderId="0" xfId="0" applyFont="1" applyFill="1" applyBorder="1" applyAlignment="1">
      <alignment vertical="center" wrapText="1"/>
    </xf>
    <xf numFmtId="0" fontId="18" fillId="21" borderId="0" xfId="0" applyFont="1" applyFill="1" applyBorder="1" applyAlignment="1">
      <alignment horizontal="center" vertical="center" wrapText="1"/>
    </xf>
    <xf numFmtId="0" fontId="19" fillId="17" borderId="0" xfId="0" applyFont="1" applyFill="1" applyBorder="1" applyAlignment="1">
      <alignment vertical="center" wrapText="1"/>
    </xf>
    <xf numFmtId="0" fontId="19" fillId="19" borderId="0" xfId="0" applyFont="1" applyFill="1" applyBorder="1" applyAlignment="1">
      <alignment vertical="center" wrapText="1"/>
    </xf>
    <xf numFmtId="0" fontId="19" fillId="22" borderId="0" xfId="0" applyFont="1" applyFill="1" applyBorder="1" applyAlignment="1">
      <alignment vertical="center"/>
    </xf>
    <xf numFmtId="0" fontId="18" fillId="23" borderId="0" xfId="0" applyFont="1" applyFill="1" applyBorder="1" applyAlignment="1">
      <alignment horizontal="center" vertical="center" wrapText="1"/>
    </xf>
    <xf numFmtId="0" fontId="19" fillId="17" borderId="0" xfId="0" applyFont="1" applyFill="1" applyBorder="1" applyAlignment="1">
      <alignment vertical="center"/>
    </xf>
    <xf numFmtId="0" fontId="18" fillId="24" borderId="0" xfId="0" applyFont="1" applyFill="1" applyBorder="1" applyAlignment="1">
      <alignment horizontal="center" vertical="center" wrapText="1"/>
    </xf>
    <xf numFmtId="0" fontId="19" fillId="19" borderId="0" xfId="0" applyFont="1" applyFill="1" applyBorder="1" applyAlignment="1">
      <alignment vertical="center"/>
    </xf>
    <xf numFmtId="0" fontId="18" fillId="25" borderId="0" xfId="0" applyFont="1" applyFill="1" applyBorder="1" applyAlignment="1">
      <alignment horizontal="center" vertical="center" wrapText="1"/>
    </xf>
    <xf numFmtId="0" fontId="19" fillId="17" borderId="0" xfId="0" applyFont="1" applyFill="1" applyBorder="1" applyAlignment="1">
      <alignment horizontal="left" vertical="center" wrapText="1"/>
    </xf>
    <xf numFmtId="0" fontId="19" fillId="22" borderId="0" xfId="0" applyFont="1" applyFill="1" applyBorder="1" applyAlignment="1">
      <alignment vertical="center" wrapText="1"/>
    </xf>
    <xf numFmtId="0" fontId="18" fillId="17" borderId="0" xfId="0" applyFont="1" applyFill="1" applyBorder="1" applyAlignment="1">
      <alignment horizontal="left" wrapText="1"/>
    </xf>
    <xf numFmtId="0" fontId="18" fillId="18" borderId="0" xfId="0" applyFont="1" applyFill="1" applyBorder="1" applyAlignment="1">
      <alignment horizontal="center" vertical="center"/>
    </xf>
    <xf numFmtId="0" fontId="18" fillId="19" borderId="0" xfId="0" applyFont="1" applyFill="1" applyBorder="1" applyAlignment="1">
      <alignment wrapText="1"/>
    </xf>
    <xf numFmtId="0" fontId="18" fillId="17" borderId="0" xfId="0" applyFont="1" applyFill="1" applyBorder="1" applyAlignment="1">
      <alignment wrapText="1"/>
    </xf>
    <xf numFmtId="0" fontId="18" fillId="19" borderId="0" xfId="0" applyFont="1" applyFill="1" applyBorder="1"/>
    <xf numFmtId="0" fontId="18" fillId="25" borderId="0" xfId="0" applyFont="1" applyFill="1" applyBorder="1" applyAlignment="1">
      <alignment horizontal="center" vertical="center"/>
    </xf>
    <xf numFmtId="0" fontId="18" fillId="17" borderId="0" xfId="0" applyFont="1" applyFill="1" applyBorder="1"/>
    <xf numFmtId="0" fontId="18" fillId="21" borderId="0" xfId="0" applyFont="1" applyFill="1" applyBorder="1" applyAlignment="1">
      <alignment horizontal="center" vertical="center"/>
    </xf>
    <xf numFmtId="0" fontId="7" fillId="0" borderId="0" xfId="0" applyFont="1" applyFill="1" applyAlignment="1">
      <alignment horizontal="center" vertical="center" wrapText="1"/>
    </xf>
    <xf numFmtId="8" fontId="7" fillId="0" borderId="0" xfId="0" applyNumberFormat="1" applyFont="1" applyFill="1" applyAlignment="1">
      <alignment horizontal="center" vertical="center" wrapText="1"/>
    </xf>
    <xf numFmtId="0" fontId="23" fillId="5" borderId="0" xfId="0" applyFont="1" applyFill="1" applyAlignment="1">
      <alignment vertical="center"/>
    </xf>
    <xf numFmtId="0" fontId="24" fillId="0" borderId="0" xfId="0" applyFont="1" applyAlignment="1">
      <alignment horizontal="center" vertical="center" wrapText="1"/>
    </xf>
    <xf numFmtId="0" fontId="24" fillId="3" borderId="0" xfId="0" applyFont="1" applyFill="1" applyAlignment="1">
      <alignment horizontal="center" vertical="center" wrapText="1"/>
    </xf>
    <xf numFmtId="0" fontId="23" fillId="3" borderId="0" xfId="0" applyFont="1" applyFill="1" applyAlignment="1">
      <alignment horizontal="center" vertical="center" wrapText="1"/>
    </xf>
    <xf numFmtId="0" fontId="23" fillId="5" borderId="6" xfId="0" applyFont="1" applyFill="1" applyBorder="1" applyAlignment="1">
      <alignment vertical="center"/>
    </xf>
    <xf numFmtId="0" fontId="25" fillId="0" borderId="2" xfId="0" applyFont="1" applyBorder="1" applyAlignment="1">
      <alignment horizontal="center" vertical="center" wrapText="1"/>
    </xf>
    <xf numFmtId="0" fontId="0" fillId="0" borderId="0" xfId="0" applyAlignment="1">
      <alignment horizontal="left" vertical="center"/>
    </xf>
    <xf numFmtId="0" fontId="29" fillId="0" borderId="0" xfId="0" applyFont="1" applyAlignment="1">
      <alignment horizontal="center" vertical="center" wrapText="1"/>
    </xf>
    <xf numFmtId="0" fontId="0" fillId="0" borderId="4" xfId="0" applyFill="1" applyBorder="1" applyAlignment="1">
      <alignment vertical="center" wrapText="1"/>
    </xf>
    <xf numFmtId="0" fontId="10" fillId="0" borderId="0" xfId="0" applyFont="1" applyAlignment="1">
      <alignment horizontal="center" vertical="center"/>
    </xf>
    <xf numFmtId="0" fontId="13" fillId="0" borderId="21" xfId="0" applyFont="1" applyBorder="1" applyAlignment="1">
      <alignment horizontal="center" vertical="center"/>
    </xf>
    <xf numFmtId="0" fontId="13" fillId="0" borderId="20" xfId="0" applyFont="1" applyBorder="1" applyAlignment="1">
      <alignment horizontal="left" vertical="center"/>
    </xf>
    <xf numFmtId="0" fontId="0" fillId="0" borderId="0" xfId="0" applyFont="1" applyAlignment="1">
      <alignment horizontal="left" vertical="center"/>
    </xf>
    <xf numFmtId="0" fontId="2" fillId="0" borderId="0" xfId="0" applyFont="1"/>
    <xf numFmtId="0" fontId="2" fillId="0" borderId="0" xfId="0" applyFont="1" applyAlignment="1">
      <alignment wrapText="1"/>
    </xf>
    <xf numFmtId="0" fontId="0" fillId="32" borderId="0" xfId="0" applyFill="1"/>
    <xf numFmtId="8" fontId="7" fillId="32" borderId="0" xfId="0" applyNumberFormat="1" applyFont="1" applyFill="1" applyAlignment="1">
      <alignment horizontal="center" vertical="center" wrapText="1"/>
    </xf>
    <xf numFmtId="0" fontId="20" fillId="26" borderId="0" xfId="0" applyFont="1" applyFill="1" applyBorder="1" applyAlignment="1">
      <alignment horizontal="right" vertical="center" wrapText="1"/>
    </xf>
    <xf numFmtId="0" fontId="20" fillId="26" borderId="0" xfId="0" applyFont="1" applyFill="1" applyBorder="1" applyAlignment="1">
      <alignment horizontal="right" wrapText="1"/>
    </xf>
    <xf numFmtId="0" fontId="25" fillId="0" borderId="0" xfId="0" applyFont="1" applyFill="1" applyAlignment="1">
      <alignment horizontal="center" vertical="center" wrapText="1"/>
    </xf>
    <xf numFmtId="0" fontId="33" fillId="0" borderId="0" xfId="0" applyFont="1"/>
    <xf numFmtId="0" fontId="36" fillId="33" borderId="1" xfId="0" applyFont="1" applyFill="1" applyBorder="1" applyAlignment="1">
      <alignment horizontal="center" vertical="center" wrapText="1"/>
    </xf>
    <xf numFmtId="0" fontId="1" fillId="33" borderId="0" xfId="0" applyFont="1" applyFill="1" applyBorder="1" applyAlignment="1">
      <alignment horizontal="center" vertical="center"/>
    </xf>
    <xf numFmtId="0" fontId="35" fillId="0" borderId="0" xfId="0" applyFont="1" applyBorder="1" applyAlignment="1">
      <alignment horizontal="left" vertical="center" wrapText="1"/>
    </xf>
    <xf numFmtId="49" fontId="1" fillId="34" borderId="0" xfId="0" applyNumberFormat="1" applyFont="1" applyFill="1" applyBorder="1" applyAlignment="1">
      <alignment horizontal="center" vertical="center"/>
    </xf>
    <xf numFmtId="0" fontId="0" fillId="0" borderId="0" xfId="0" applyAlignment="1">
      <alignment horizontal="center"/>
    </xf>
    <xf numFmtId="0" fontId="21" fillId="33" borderId="0" xfId="0" applyFont="1" applyFill="1" applyAlignment="1">
      <alignment vertical="center"/>
    </xf>
    <xf numFmtId="0" fontId="21" fillId="33" borderId="0" xfId="0" applyFont="1" applyFill="1" applyAlignment="1">
      <alignment horizontal="center" vertical="center" wrapText="1"/>
    </xf>
    <xf numFmtId="3" fontId="21" fillId="33" borderId="0" xfId="0" applyNumberFormat="1" applyFont="1" applyFill="1" applyAlignment="1">
      <alignment horizontal="center" vertical="center" wrapText="1"/>
    </xf>
    <xf numFmtId="0" fontId="21" fillId="33" borderId="0" xfId="0" applyFont="1" applyFill="1" applyAlignment="1">
      <alignment horizontal="right" vertical="center"/>
    </xf>
    <xf numFmtId="0" fontId="16" fillId="36" borderId="0" xfId="0" applyFont="1" applyFill="1" applyBorder="1" applyAlignment="1">
      <alignment horizontal="center" vertical="center" wrapText="1"/>
    </xf>
    <xf numFmtId="0" fontId="17" fillId="36" borderId="0" xfId="0" applyFont="1" applyFill="1" applyBorder="1" applyAlignment="1">
      <alignment vertical="center" wrapText="1"/>
    </xf>
    <xf numFmtId="0" fontId="16" fillId="33" borderId="0" xfId="0" applyFont="1" applyFill="1" applyBorder="1" applyAlignment="1">
      <alignment horizontal="center" vertical="center"/>
    </xf>
    <xf numFmtId="0" fontId="16" fillId="37" borderId="0" xfId="0" applyFont="1" applyFill="1" applyBorder="1" applyAlignment="1">
      <alignment horizontal="center" vertical="center" wrapText="1"/>
    </xf>
    <xf numFmtId="0" fontId="16" fillId="37" borderId="0" xfId="0" applyFont="1" applyFill="1" applyBorder="1" applyAlignment="1">
      <alignment horizontal="center" vertical="center"/>
    </xf>
    <xf numFmtId="0" fontId="16" fillId="36" borderId="0" xfId="0" applyFont="1" applyFill="1" applyBorder="1" applyAlignment="1">
      <alignment horizontal="right" vertical="center" wrapText="1"/>
    </xf>
    <xf numFmtId="0" fontId="17" fillId="37" borderId="0" xfId="0" applyFont="1" applyFill="1" applyBorder="1" applyAlignment="1">
      <alignment horizontal="center" vertical="center"/>
    </xf>
    <xf numFmtId="0" fontId="14" fillId="0" borderId="0" xfId="0" applyFont="1" applyBorder="1"/>
    <xf numFmtId="0" fontId="30" fillId="0" borderId="0" xfId="0" applyFont="1" applyBorder="1" applyAlignment="1">
      <alignment horizontal="center" vertical="center" wrapText="1"/>
    </xf>
    <xf numFmtId="0" fontId="0" fillId="0" borderId="0" xfId="0" applyAlignment="1">
      <alignment horizontal="center" vertical="center"/>
    </xf>
    <xf numFmtId="0" fontId="31" fillId="33" borderId="19" xfId="0" applyFont="1" applyFill="1" applyBorder="1" applyAlignment="1">
      <alignment horizontal="center" vertical="center" wrapText="1"/>
    </xf>
    <xf numFmtId="0" fontId="37" fillId="33" borderId="0" xfId="0" applyFont="1" applyFill="1" applyBorder="1" applyAlignment="1">
      <alignment horizontal="left" vertical="center"/>
    </xf>
    <xf numFmtId="0" fontId="1" fillId="33" borderId="0" xfId="0" applyFont="1" applyFill="1" applyBorder="1" applyAlignment="1">
      <alignment horizontal="left" vertical="center"/>
    </xf>
    <xf numFmtId="164" fontId="1" fillId="33" borderId="0" xfId="0" applyNumberFormat="1" applyFont="1" applyFill="1" applyBorder="1" applyAlignment="1">
      <alignment horizontal="center" vertical="center"/>
    </xf>
    <xf numFmtId="0" fontId="5" fillId="33" borderId="0" xfId="0" applyFont="1" applyFill="1" applyAlignment="1">
      <alignment horizontal="right" vertical="center" wrapText="1"/>
    </xf>
    <xf numFmtId="8" fontId="5" fillId="33" borderId="0" xfId="0" applyNumberFormat="1" applyFont="1" applyFill="1" applyAlignment="1">
      <alignment horizontal="center" vertical="center" wrapText="1"/>
    </xf>
    <xf numFmtId="0" fontId="38" fillId="33" borderId="0" xfId="0" applyFont="1" applyFill="1" applyBorder="1" applyAlignment="1">
      <alignment horizontal="center" vertical="center" wrapText="1"/>
    </xf>
    <xf numFmtId="0" fontId="11" fillId="5" borderId="0" xfId="0" applyFont="1" applyFill="1" applyBorder="1" applyAlignment="1">
      <alignment horizontal="center" vertical="center" wrapText="1"/>
    </xf>
    <xf numFmtId="10" fontId="13" fillId="0" borderId="0" xfId="0" applyNumberFormat="1" applyFont="1" applyBorder="1" applyAlignment="1">
      <alignment horizontal="center" vertical="center" wrapText="1"/>
    </xf>
    <xf numFmtId="3" fontId="1" fillId="33" borderId="0" xfId="0" applyNumberFormat="1" applyFont="1" applyFill="1" applyBorder="1" applyAlignment="1">
      <alignment horizontal="center" vertical="center"/>
    </xf>
    <xf numFmtId="3" fontId="1" fillId="33" borderId="0" xfId="0" applyNumberFormat="1" applyFont="1" applyFill="1" applyAlignment="1">
      <alignment horizontal="center" vertical="center"/>
    </xf>
    <xf numFmtId="0" fontId="33" fillId="0" borderId="0" xfId="0" applyFont="1" applyAlignment="1">
      <alignment horizontal="left" vertical="center" wrapText="1"/>
    </xf>
    <xf numFmtId="0" fontId="32" fillId="35" borderId="0" xfId="0" applyFont="1" applyFill="1" applyBorder="1" applyAlignment="1">
      <alignment vertical="center"/>
    </xf>
    <xf numFmtId="8" fontId="39" fillId="33" borderId="0" xfId="0" applyNumberFormat="1" applyFont="1" applyFill="1" applyBorder="1" applyAlignment="1">
      <alignment horizontal="center" vertical="center" wrapText="1"/>
    </xf>
    <xf numFmtId="8" fontId="39" fillId="33" borderId="0" xfId="0" applyNumberFormat="1" applyFont="1" applyFill="1" applyBorder="1" applyAlignment="1">
      <alignment vertical="center" wrapText="1"/>
    </xf>
    <xf numFmtId="0" fontId="2" fillId="0" borderId="0" xfId="0" applyFont="1" applyAlignment="1">
      <alignment horizontal="center"/>
    </xf>
    <xf numFmtId="0" fontId="2" fillId="33" borderId="0" xfId="0" applyFont="1" applyFill="1"/>
    <xf numFmtId="0" fontId="41" fillId="3" borderId="0" xfId="0" applyFont="1" applyFill="1" applyBorder="1" applyAlignment="1">
      <alignment horizontal="left" vertical="center"/>
    </xf>
    <xf numFmtId="3" fontId="41" fillId="3" borderId="0" xfId="0" applyNumberFormat="1" applyFont="1" applyFill="1" applyBorder="1" applyAlignment="1">
      <alignment horizontal="center" vertical="center"/>
    </xf>
    <xf numFmtId="0" fontId="46" fillId="0" borderId="12" xfId="0" applyFont="1" applyBorder="1" applyAlignment="1">
      <alignment horizontal="right"/>
    </xf>
    <xf numFmtId="0" fontId="46" fillId="13" borderId="13" xfId="0" applyFont="1" applyFill="1" applyBorder="1" applyAlignment="1">
      <alignment horizontal="right" wrapText="1"/>
    </xf>
    <xf numFmtId="0" fontId="25" fillId="13" borderId="0" xfId="0" applyFont="1" applyFill="1" applyAlignment="1">
      <alignment horizontal="center"/>
    </xf>
    <xf numFmtId="0" fontId="18" fillId="0" borderId="0" xfId="0" applyFont="1" applyAlignment="1"/>
    <xf numFmtId="0" fontId="45" fillId="0" borderId="9" xfId="0" applyFont="1" applyBorder="1"/>
    <xf numFmtId="9" fontId="25" fillId="0" borderId="0" xfId="0" applyNumberFormat="1" applyFont="1" applyBorder="1" applyAlignment="1">
      <alignment horizontal="center"/>
    </xf>
    <xf numFmtId="0" fontId="19" fillId="0" borderId="0" xfId="0" applyFont="1" applyBorder="1"/>
    <xf numFmtId="9" fontId="46" fillId="0" borderId="4" xfId="1" applyFont="1" applyBorder="1" applyAlignment="1">
      <alignment horizontal="center"/>
    </xf>
    <xf numFmtId="9" fontId="45" fillId="0" borderId="4" xfId="1" applyFont="1" applyBorder="1"/>
    <xf numFmtId="0" fontId="2" fillId="0" borderId="14" xfId="0" applyFont="1" applyBorder="1" applyAlignment="1"/>
    <xf numFmtId="0" fontId="2" fillId="0" borderId="0" xfId="0" applyFont="1" applyAlignment="1"/>
    <xf numFmtId="0" fontId="42" fillId="35" borderId="0" xfId="0" applyFont="1" applyFill="1" applyAlignment="1">
      <alignment horizontal="center"/>
    </xf>
    <xf numFmtId="0" fontId="48" fillId="0" borderId="0" xfId="0" applyFont="1" applyAlignment="1">
      <alignment horizontal="center"/>
    </xf>
    <xf numFmtId="0" fontId="48" fillId="3" borderId="0" xfId="0" applyFont="1" applyFill="1" applyAlignment="1">
      <alignment horizontal="center"/>
    </xf>
    <xf numFmtId="0" fontId="48" fillId="0" borderId="0" xfId="0" applyFont="1" applyFill="1" applyAlignment="1">
      <alignment horizontal="center"/>
    </xf>
    <xf numFmtId="0" fontId="48" fillId="3" borderId="11" xfId="0" applyFont="1" applyFill="1" applyBorder="1" applyAlignment="1">
      <alignment horizontal="center"/>
    </xf>
    <xf numFmtId="0" fontId="46" fillId="0" borderId="11" xfId="0" applyFont="1" applyBorder="1" applyAlignment="1">
      <alignment horizontal="center"/>
    </xf>
    <xf numFmtId="0" fontId="46" fillId="13" borderId="0" xfId="0" applyFont="1" applyFill="1" applyAlignment="1">
      <alignment horizontal="center"/>
    </xf>
    <xf numFmtId="9" fontId="46" fillId="0" borderId="0" xfId="0" applyNumberFormat="1" applyFont="1" applyBorder="1" applyAlignment="1">
      <alignment horizontal="center"/>
    </xf>
    <xf numFmtId="0" fontId="45" fillId="0" borderId="0" xfId="0" applyFont="1" applyBorder="1"/>
    <xf numFmtId="0" fontId="49" fillId="0" borderId="0" xfId="0" applyFont="1" applyAlignment="1">
      <alignment horizontal="right"/>
    </xf>
    <xf numFmtId="0" fontId="40" fillId="33" borderId="0" xfId="0" applyFont="1" applyFill="1" applyBorder="1" applyAlignment="1">
      <alignment horizontal="center" vertical="center" wrapText="1"/>
    </xf>
    <xf numFmtId="0" fontId="50" fillId="0" borderId="0" xfId="0" applyFont="1" applyAlignment="1">
      <alignment horizontal="center" vertical="center" wrapText="1"/>
    </xf>
    <xf numFmtId="0" fontId="50" fillId="3" borderId="0" xfId="0" applyFont="1" applyFill="1" applyAlignment="1">
      <alignment horizontal="center" vertical="center" wrapText="1"/>
    </xf>
    <xf numFmtId="0" fontId="50" fillId="0" borderId="0" xfId="0" applyFont="1" applyAlignment="1">
      <alignment horizontal="center" vertical="center"/>
    </xf>
    <xf numFmtId="0" fontId="50" fillId="3" borderId="0" xfId="0" applyFont="1" applyFill="1" applyAlignment="1">
      <alignment horizontal="center" vertical="center"/>
    </xf>
    <xf numFmtId="0" fontId="47" fillId="0" borderId="0" xfId="0" applyFont="1" applyAlignment="1">
      <alignment horizontal="center" vertical="center" wrapText="1"/>
    </xf>
    <xf numFmtId="0" fontId="47" fillId="3" borderId="0" xfId="0" applyFont="1" applyFill="1" applyAlignment="1">
      <alignment horizontal="center" vertical="center"/>
    </xf>
    <xf numFmtId="0" fontId="42" fillId="33" borderId="6" xfId="0" applyFont="1" applyFill="1" applyBorder="1" applyAlignment="1">
      <alignment vertical="center" wrapText="1"/>
    </xf>
    <xf numFmtId="0" fontId="42" fillId="33" borderId="6" xfId="0" applyFont="1" applyFill="1" applyBorder="1" applyAlignment="1">
      <alignment vertical="center"/>
    </xf>
    <xf numFmtId="0" fontId="40" fillId="33" borderId="6" xfId="0" applyFont="1" applyFill="1" applyBorder="1" applyAlignment="1">
      <alignment horizontal="center" vertical="center" wrapText="1"/>
    </xf>
    <xf numFmtId="0" fontId="49" fillId="26" borderId="0" xfId="0" applyFont="1" applyFill="1" applyBorder="1" applyAlignment="1">
      <alignment horizontal="right" vertical="center" wrapText="1"/>
    </xf>
    <xf numFmtId="0" fontId="42" fillId="33" borderId="0" xfId="0" applyFont="1" applyFill="1" applyBorder="1" applyAlignment="1">
      <alignment horizontal="right" vertical="center"/>
    </xf>
    <xf numFmtId="0" fontId="49" fillId="26" borderId="0" xfId="0" applyFont="1" applyFill="1" applyBorder="1" applyAlignment="1">
      <alignment horizontal="right" wrapText="1"/>
    </xf>
    <xf numFmtId="0" fontId="6" fillId="35" borderId="0" xfId="0" applyFont="1" applyFill="1" applyBorder="1" applyAlignment="1">
      <alignment horizontal="left" vertical="center"/>
    </xf>
    <xf numFmtId="0" fontId="27" fillId="35" borderId="0" xfId="0" applyFont="1" applyFill="1" applyBorder="1" applyAlignment="1">
      <alignment horizontal="center" vertical="center"/>
    </xf>
    <xf numFmtId="0" fontId="27" fillId="35" borderId="0" xfId="0" applyFont="1" applyFill="1" applyBorder="1" applyAlignment="1">
      <alignment horizontal="center"/>
    </xf>
    <xf numFmtId="0" fontId="28" fillId="13" borderId="0" xfId="0" applyFont="1" applyFill="1" applyBorder="1" applyAlignment="1">
      <alignment horizontal="left" vertical="center"/>
    </xf>
    <xf numFmtId="0" fontId="23" fillId="0" borderId="0" xfId="0" applyFont="1" applyBorder="1" applyAlignment="1">
      <alignment horizontal="center" vertical="center" wrapText="1"/>
    </xf>
    <xf numFmtId="0" fontId="26" fillId="36" borderId="0" xfId="0" applyFont="1" applyFill="1" applyBorder="1" applyAlignment="1">
      <alignment horizontal="left" vertical="center"/>
    </xf>
    <xf numFmtId="0" fontId="17" fillId="33" borderId="0" xfId="0" applyFont="1" applyFill="1" applyBorder="1" applyAlignment="1">
      <alignment horizontal="center" vertical="center" wrapText="1"/>
    </xf>
    <xf numFmtId="0" fontId="26" fillId="31" borderId="0" xfId="0" applyFont="1" applyFill="1" applyBorder="1" applyAlignment="1">
      <alignment horizontal="left" vertical="center"/>
    </xf>
    <xf numFmtId="0" fontId="52" fillId="0" borderId="0" xfId="0" applyFont="1" applyBorder="1" applyAlignment="1">
      <alignment horizontal="center" vertical="center" wrapText="1"/>
    </xf>
    <xf numFmtId="0" fontId="40" fillId="36" borderId="0" xfId="0" applyFont="1" applyFill="1" applyBorder="1" applyAlignment="1">
      <alignment horizontal="center" vertical="center" wrapText="1"/>
    </xf>
    <xf numFmtId="0" fontId="0" fillId="0" borderId="0" xfId="0" applyFill="1" applyBorder="1" applyAlignment="1">
      <alignment vertical="center" wrapText="1"/>
    </xf>
    <xf numFmtId="0" fontId="40" fillId="11" borderId="1" xfId="0" applyFont="1" applyFill="1" applyBorder="1" applyAlignment="1">
      <alignment horizontal="center"/>
    </xf>
    <xf numFmtId="0" fontId="40" fillId="12" borderId="1" xfId="0" applyFont="1" applyFill="1" applyBorder="1" applyAlignment="1">
      <alignment horizontal="center"/>
    </xf>
    <xf numFmtId="0" fontId="51" fillId="27" borderId="1" xfId="0" applyFont="1" applyFill="1" applyBorder="1" applyAlignment="1">
      <alignment horizontal="center" vertical="center" wrapText="1"/>
    </xf>
    <xf numFmtId="0" fontId="51" fillId="28" borderId="1" xfId="0" applyFont="1" applyFill="1" applyBorder="1" applyAlignment="1">
      <alignment horizontal="center" vertical="center" wrapText="1"/>
    </xf>
    <xf numFmtId="0" fontId="42" fillId="27" borderId="1" xfId="0" applyFont="1" applyFill="1" applyBorder="1" applyAlignment="1">
      <alignment horizontal="center" vertical="center" wrapText="1"/>
    </xf>
    <xf numFmtId="0" fontId="42" fillId="28" borderId="1" xfId="0" applyFont="1" applyFill="1" applyBorder="1" applyAlignment="1">
      <alignment horizontal="center" vertical="center" wrapText="1"/>
    </xf>
    <xf numFmtId="0" fontId="40" fillId="33" borderId="7" xfId="0" applyFont="1" applyFill="1" applyBorder="1" applyAlignment="1">
      <alignment vertical="center" wrapText="1"/>
    </xf>
    <xf numFmtId="0" fontId="40" fillId="33" borderId="28" xfId="0" applyFont="1" applyFill="1" applyBorder="1" applyAlignment="1">
      <alignment vertical="center" wrapText="1"/>
    </xf>
    <xf numFmtId="0" fontId="16" fillId="7" borderId="1" xfId="0" applyFont="1" applyFill="1" applyBorder="1" applyAlignment="1">
      <alignment horizontal="center" vertical="center" wrapText="1"/>
    </xf>
    <xf numFmtId="0" fontId="22" fillId="27"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6" borderId="29" xfId="0" applyFont="1" applyFill="1" applyBorder="1" applyAlignment="1">
      <alignment horizontal="center" vertical="center" wrapText="1"/>
    </xf>
    <xf numFmtId="0" fontId="1" fillId="16" borderId="30" xfId="0" applyFont="1" applyFill="1" applyBorder="1" applyAlignment="1">
      <alignment horizontal="center" vertical="center" wrapText="1"/>
    </xf>
    <xf numFmtId="0" fontId="1" fillId="15" borderId="23" xfId="0" applyFont="1" applyFill="1" applyBorder="1" applyAlignment="1">
      <alignment horizontal="center" vertical="center" wrapText="1"/>
    </xf>
    <xf numFmtId="0" fontId="1" fillId="15" borderId="31" xfId="0" applyFont="1" applyFill="1" applyBorder="1" applyAlignment="1">
      <alignment horizontal="center" vertical="center" wrapText="1"/>
    </xf>
    <xf numFmtId="0" fontId="1" fillId="41" borderId="1" xfId="0" applyFont="1" applyFill="1" applyBorder="1" applyAlignment="1">
      <alignment horizontal="center" vertical="center" wrapText="1"/>
    </xf>
    <xf numFmtId="0" fontId="40" fillId="11" borderId="1" xfId="0" applyFont="1" applyFill="1" applyBorder="1" applyAlignment="1">
      <alignment horizontal="center" vertical="center" wrapText="1"/>
    </xf>
    <xf numFmtId="0" fontId="40" fillId="39" borderId="1" xfId="0" applyFont="1" applyFill="1" applyBorder="1" applyAlignment="1">
      <alignment horizontal="center" vertical="center" wrapText="1"/>
    </xf>
    <xf numFmtId="0" fontId="40" fillId="11" borderId="1" xfId="0" applyFont="1" applyFill="1" applyBorder="1" applyAlignment="1">
      <alignment horizontal="center" vertical="center"/>
    </xf>
    <xf numFmtId="0" fontId="40" fillId="12" borderId="1" xfId="0" applyFont="1" applyFill="1" applyBorder="1" applyAlignment="1">
      <alignment horizontal="center" vertical="center"/>
    </xf>
    <xf numFmtId="0" fontId="42" fillId="10" borderId="1" xfId="0" applyFont="1" applyFill="1" applyBorder="1" applyAlignment="1">
      <alignment horizontal="center" vertical="center" wrapText="1"/>
    </xf>
    <xf numFmtId="0" fontId="53" fillId="0" borderId="0" xfId="0" applyFont="1"/>
    <xf numFmtId="0" fontId="20" fillId="26" borderId="0" xfId="0" applyFont="1" applyFill="1" applyBorder="1" applyAlignment="1">
      <alignment horizontal="left" wrapText="1"/>
    </xf>
    <xf numFmtId="0" fontId="23" fillId="0" borderId="22" xfId="0" applyFont="1" applyBorder="1" applyAlignment="1">
      <alignment horizontal="left" vertical="center"/>
    </xf>
    <xf numFmtId="0" fontId="2" fillId="0" borderId="0" xfId="2" applyFont="1" applyFill="1" applyAlignment="1">
      <alignment horizontal="left" vertical="center"/>
    </xf>
    <xf numFmtId="0" fontId="2" fillId="0" borderId="22" xfId="2" applyFont="1" applyBorder="1" applyAlignment="1">
      <alignment horizontal="center" vertical="center"/>
    </xf>
    <xf numFmtId="0" fontId="1" fillId="7" borderId="0" xfId="2" applyFont="1" applyFill="1" applyAlignment="1">
      <alignment horizontal="center" vertical="justify"/>
    </xf>
    <xf numFmtId="0" fontId="54" fillId="33" borderId="0" xfId="2" applyFont="1" applyFill="1" applyAlignment="1">
      <alignment horizontal="center" vertical="center"/>
    </xf>
    <xf numFmtId="0" fontId="54" fillId="33" borderId="22" xfId="2" applyFont="1" applyFill="1" applyBorder="1" applyAlignment="1">
      <alignment vertical="center"/>
    </xf>
    <xf numFmtId="0" fontId="54" fillId="33" borderId="22" xfId="2" applyFont="1" applyFill="1" applyBorder="1" applyAlignment="1">
      <alignment horizontal="center" vertical="center" wrapText="1"/>
    </xf>
    <xf numFmtId="0" fontId="20" fillId="26" borderId="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xf>
    <xf numFmtId="0" fontId="42" fillId="33" borderId="17" xfId="0" applyFont="1" applyFill="1" applyBorder="1" applyAlignment="1">
      <alignment horizontal="right" vertical="justify"/>
    </xf>
    <xf numFmtId="0" fontId="2" fillId="0" borderId="3" xfId="0" applyFont="1" applyBorder="1" applyAlignment="1"/>
    <xf numFmtId="0" fontId="2" fillId="0" borderId="15" xfId="0" applyFont="1" applyBorder="1" applyAlignment="1"/>
    <xf numFmtId="0" fontId="20" fillId="0" borderId="0" xfId="0" applyFont="1" applyAlignment="1">
      <alignment horizontal="left"/>
    </xf>
    <xf numFmtId="0" fontId="20" fillId="0" borderId="0" xfId="0" applyFont="1" applyAlignment="1">
      <alignment horizontal="left" vertical="center"/>
    </xf>
    <xf numFmtId="0" fontId="46" fillId="13" borderId="8" xfId="0" applyFont="1" applyFill="1" applyBorder="1" applyAlignment="1">
      <alignment horizontal="right" wrapText="1"/>
    </xf>
    <xf numFmtId="0" fontId="49" fillId="0" borderId="0" xfId="0" applyFont="1" applyAlignment="1">
      <alignment horizontal="left" vertical="center"/>
    </xf>
    <xf numFmtId="0" fontId="21" fillId="35" borderId="9" xfId="0" applyFont="1" applyFill="1" applyBorder="1" applyAlignment="1"/>
    <xf numFmtId="0" fontId="23" fillId="13" borderId="8" xfId="0" applyFont="1" applyFill="1" applyBorder="1" applyAlignment="1"/>
    <xf numFmtId="0" fontId="23" fillId="13" borderId="9" xfId="0" applyFont="1" applyFill="1" applyBorder="1" applyAlignment="1"/>
    <xf numFmtId="0" fontId="23" fillId="13" borderId="10" xfId="0" applyFont="1" applyFill="1" applyBorder="1" applyAlignment="1"/>
    <xf numFmtId="0" fontId="22" fillId="33" borderId="27" xfId="0" applyFont="1" applyFill="1" applyBorder="1" applyAlignment="1">
      <alignment vertical="center" wrapText="1"/>
    </xf>
    <xf numFmtId="0" fontId="23" fillId="5" borderId="16" xfId="0" applyFont="1" applyFill="1" applyBorder="1" applyAlignment="1">
      <alignment vertical="center" wrapText="1"/>
    </xf>
    <xf numFmtId="0" fontId="22" fillId="33" borderId="16" xfId="0" applyFont="1" applyFill="1" applyBorder="1" applyAlignment="1">
      <alignment horizontal="center" vertical="center" wrapText="1"/>
    </xf>
    <xf numFmtId="0" fontId="18" fillId="5" borderId="16" xfId="0" applyFont="1" applyFill="1" applyBorder="1" applyAlignment="1">
      <alignment vertical="center" wrapText="1"/>
    </xf>
    <xf numFmtId="0" fontId="23" fillId="29" borderId="16" xfId="0" applyFont="1" applyFill="1" applyBorder="1" applyAlignment="1">
      <alignment vertical="center" wrapText="1"/>
    </xf>
    <xf numFmtId="0" fontId="22" fillId="33" borderId="18" xfId="0" applyFont="1" applyFill="1" applyBorder="1" applyAlignment="1">
      <alignment horizontal="left" vertical="center"/>
    </xf>
    <xf numFmtId="0" fontId="23" fillId="29" borderId="18" xfId="0" applyFont="1" applyFill="1" applyBorder="1" applyAlignment="1">
      <alignment horizontal="left" vertical="center"/>
    </xf>
    <xf numFmtId="0" fontId="21" fillId="35" borderId="0" xfId="0" applyFont="1" applyFill="1" applyBorder="1" applyAlignment="1">
      <alignment horizontal="left" vertical="center"/>
    </xf>
    <xf numFmtId="0" fontId="23" fillId="13" borderId="0" xfId="0" applyFont="1" applyFill="1" applyBorder="1" applyAlignment="1">
      <alignment horizontal="left" vertical="center"/>
    </xf>
    <xf numFmtId="8" fontId="50" fillId="0" borderId="0" xfId="0" applyNumberFormat="1" applyFont="1" applyBorder="1" applyAlignment="1">
      <alignment horizontal="center" vertical="center" wrapText="1"/>
    </xf>
    <xf numFmtId="0" fontId="50" fillId="30" borderId="0" xfId="0" applyFont="1" applyFill="1" applyBorder="1" applyAlignment="1">
      <alignment horizontal="center" vertical="center" wrapText="1"/>
    </xf>
    <xf numFmtId="0" fontId="50" fillId="0" borderId="0" xfId="0" applyFont="1" applyBorder="1" applyAlignment="1">
      <alignment horizontal="center" vertical="center" wrapText="1"/>
    </xf>
    <xf numFmtId="8" fontId="50" fillId="30" borderId="0" xfId="0" applyNumberFormat="1" applyFont="1" applyFill="1" applyBorder="1" applyAlignment="1">
      <alignment horizontal="center" vertical="center" wrapText="1"/>
    </xf>
    <xf numFmtId="8" fontId="50" fillId="33" borderId="0" xfId="0" applyNumberFormat="1" applyFont="1" applyFill="1" applyBorder="1" applyAlignment="1">
      <alignment horizontal="center" vertical="center" wrapText="1"/>
    </xf>
    <xf numFmtId="0" fontId="57" fillId="33" borderId="0" xfId="0" applyFont="1" applyFill="1" applyBorder="1" applyAlignment="1">
      <alignment horizontal="left" vertical="center"/>
    </xf>
    <xf numFmtId="0" fontId="58" fillId="5" borderId="0" xfId="0" applyFont="1" applyFill="1" applyBorder="1" applyAlignment="1">
      <alignment horizontal="left" vertical="center"/>
    </xf>
    <xf numFmtId="164" fontId="55" fillId="33" borderId="0" xfId="0" applyNumberFormat="1" applyFont="1" applyFill="1" applyBorder="1" applyAlignment="1">
      <alignment horizontal="center" vertical="center"/>
    </xf>
    <xf numFmtId="164" fontId="56" fillId="6" borderId="0" xfId="0" applyNumberFormat="1" applyFont="1" applyFill="1" applyBorder="1" applyAlignment="1">
      <alignment horizontal="center" vertical="center"/>
    </xf>
    <xf numFmtId="164" fontId="56" fillId="3" borderId="0" xfId="0" applyNumberFormat="1" applyFont="1" applyFill="1" applyBorder="1" applyAlignment="1">
      <alignment horizontal="center" vertical="center"/>
    </xf>
    <xf numFmtId="164" fontId="38" fillId="33" borderId="0" xfId="0" applyNumberFormat="1" applyFont="1" applyFill="1" applyBorder="1" applyAlignment="1">
      <alignment horizontal="center" vertical="center"/>
    </xf>
    <xf numFmtId="0" fontId="16" fillId="33" borderId="0" xfId="0" applyFont="1" applyFill="1" applyBorder="1" applyAlignment="1">
      <alignment horizontal="left" vertical="center"/>
    </xf>
    <xf numFmtId="0" fontId="60" fillId="5" borderId="0" xfId="0" applyFont="1" applyFill="1" applyAlignment="1">
      <alignment horizontal="left" vertical="center"/>
    </xf>
    <xf numFmtId="0" fontId="16" fillId="33" borderId="0" xfId="0" applyFont="1" applyFill="1" applyAlignment="1">
      <alignment horizontal="left" vertical="center"/>
    </xf>
    <xf numFmtId="0" fontId="60" fillId="5" borderId="0" xfId="0" applyFont="1" applyFill="1" applyBorder="1" applyAlignment="1">
      <alignment horizontal="left" vertical="center"/>
    </xf>
    <xf numFmtId="164" fontId="44" fillId="33" borderId="0" xfId="0" applyNumberFormat="1" applyFont="1" applyFill="1" applyBorder="1" applyAlignment="1">
      <alignment horizontal="center" vertical="center"/>
    </xf>
    <xf numFmtId="164" fontId="59" fillId="6" borderId="0" xfId="0" applyNumberFormat="1" applyFont="1" applyFill="1" applyAlignment="1">
      <alignment horizontal="center" vertical="center"/>
    </xf>
    <xf numFmtId="164" fontId="59" fillId="3" borderId="0" xfId="0" applyNumberFormat="1" applyFont="1" applyFill="1" applyAlignment="1">
      <alignment horizontal="center" vertical="center"/>
    </xf>
    <xf numFmtId="164" fontId="44" fillId="33" borderId="0" xfId="0" applyNumberFormat="1" applyFont="1" applyFill="1" applyAlignment="1">
      <alignment horizontal="center" vertical="center"/>
    </xf>
    <xf numFmtId="164" fontId="59" fillId="6" borderId="0" xfId="0" applyNumberFormat="1" applyFont="1" applyFill="1" applyBorder="1" applyAlignment="1">
      <alignment horizontal="center" vertical="center"/>
    </xf>
    <xf numFmtId="164" fontId="61" fillId="3" borderId="0" xfId="0" applyNumberFormat="1" applyFont="1" applyFill="1" applyBorder="1" applyAlignment="1">
      <alignment horizontal="center" vertical="center"/>
    </xf>
    <xf numFmtId="0" fontId="62" fillId="0" borderId="0" xfId="0" applyFont="1" applyAlignment="1">
      <alignment horizontal="center" vertical="justify" wrapText="1"/>
    </xf>
    <xf numFmtId="0" fontId="62" fillId="0" borderId="0" xfId="0" applyFont="1" applyAlignment="1">
      <alignment horizontal="center" vertical="justify"/>
    </xf>
    <xf numFmtId="0" fontId="41" fillId="0" borderId="0" xfId="0" applyFont="1" applyAlignment="1">
      <alignment vertical="center" wrapText="1"/>
    </xf>
    <xf numFmtId="0" fontId="41" fillId="0" borderId="0" xfId="0" applyFont="1" applyAlignment="1">
      <alignment horizontal="right"/>
    </xf>
    <xf numFmtId="0" fontId="41" fillId="0" borderId="0" xfId="0" applyFont="1" applyAlignment="1">
      <alignment wrapText="1"/>
    </xf>
    <xf numFmtId="0" fontId="1" fillId="33" borderId="0" xfId="0" applyFont="1" applyFill="1" applyBorder="1" applyAlignment="1">
      <alignment horizontal="center" vertical="center"/>
    </xf>
    <xf numFmtId="0" fontId="62" fillId="0" borderId="0" xfId="0" applyFont="1" applyAlignment="1">
      <alignment horizontal="left" vertical="justify" wrapText="1"/>
    </xf>
    <xf numFmtId="0" fontId="62" fillId="0" borderId="0" xfId="0" applyFont="1" applyAlignment="1">
      <alignment horizontal="left" vertical="justify"/>
    </xf>
    <xf numFmtId="0" fontId="64" fillId="0" borderId="0" xfId="0" applyFont="1" applyAlignment="1">
      <alignment horizontal="right" vertical="justify" wrapText="1"/>
    </xf>
    <xf numFmtId="0" fontId="64" fillId="0" borderId="0" xfId="0" applyFont="1" applyAlignment="1">
      <alignment horizontal="right" vertical="justify"/>
    </xf>
    <xf numFmtId="0" fontId="4" fillId="0" borderId="0" xfId="2" applyBorder="1" applyAlignment="1">
      <alignment horizontal="center"/>
    </xf>
    <xf numFmtId="0" fontId="1" fillId="33" borderId="4" xfId="0" applyFont="1" applyFill="1" applyBorder="1" applyAlignment="1">
      <alignment horizontal="left" vertical="center" wrapText="1"/>
    </xf>
    <xf numFmtId="0" fontId="1" fillId="14" borderId="1" xfId="0" applyFont="1" applyFill="1" applyBorder="1" applyAlignment="1">
      <alignment horizontal="center" vertical="center"/>
    </xf>
    <xf numFmtId="0" fontId="1" fillId="7" borderId="1" xfId="0" applyFont="1" applyFill="1" applyBorder="1"/>
    <xf numFmtId="0" fontId="42" fillId="10" borderId="1" xfId="0" applyFont="1" applyFill="1" applyBorder="1" applyAlignment="1">
      <alignment horizontal="center" vertical="center" wrapText="1"/>
    </xf>
    <xf numFmtId="0" fontId="45" fillId="0" borderId="1" xfId="0" applyFont="1" applyBorder="1"/>
    <xf numFmtId="0" fontId="0" fillId="0" borderId="0" xfId="0" applyAlignment="1">
      <alignment horizontal="center"/>
    </xf>
    <xf numFmtId="0" fontId="1" fillId="33" borderId="0" xfId="0" applyFont="1" applyFill="1" applyBorder="1" applyAlignment="1">
      <alignment horizontal="center" vertical="center" wrapText="1"/>
    </xf>
    <xf numFmtId="0" fontId="49" fillId="26" borderId="0" xfId="0" applyFont="1" applyFill="1" applyBorder="1" applyAlignment="1">
      <alignment horizontal="left" vertical="center" wrapText="1"/>
    </xf>
    <xf numFmtId="0" fontId="1" fillId="7" borderId="1" xfId="0" applyFont="1" applyFill="1" applyBorder="1" applyAlignment="1">
      <alignment horizontal="center" vertical="center" wrapText="1"/>
    </xf>
    <xf numFmtId="0" fontId="42" fillId="2" borderId="1" xfId="0" applyFont="1" applyFill="1" applyBorder="1" applyAlignment="1">
      <alignment horizontal="center" vertical="center" wrapText="1"/>
    </xf>
    <xf numFmtId="9" fontId="47" fillId="3" borderId="2" xfId="0" applyNumberFormat="1" applyFont="1" applyFill="1" applyBorder="1" applyAlignment="1">
      <alignment horizontal="center" vertical="center"/>
    </xf>
    <xf numFmtId="0" fontId="42" fillId="27" borderId="24" xfId="0" applyFont="1" applyFill="1" applyBorder="1" applyAlignment="1">
      <alignment horizontal="center" vertical="center" wrapText="1"/>
    </xf>
    <xf numFmtId="0" fontId="42" fillId="27" borderId="25" xfId="0" applyFont="1" applyFill="1" applyBorder="1" applyAlignment="1">
      <alignment horizontal="center" vertical="center" wrapText="1"/>
    </xf>
    <xf numFmtId="0" fontId="42" fillId="28" borderId="26" xfId="0" applyFont="1" applyFill="1" applyBorder="1" applyAlignment="1">
      <alignment horizontal="center" vertical="center" wrapText="1"/>
    </xf>
    <xf numFmtId="0" fontId="42" fillId="28" borderId="24" xfId="0" applyFont="1" applyFill="1" applyBorder="1" applyAlignment="1">
      <alignment horizontal="center" vertical="center" wrapText="1"/>
    </xf>
    <xf numFmtId="10" fontId="47" fillId="3" borderId="2" xfId="0" applyNumberFormat="1" applyFont="1" applyFill="1" applyBorder="1" applyAlignment="1">
      <alignment horizontal="center" vertical="center"/>
    </xf>
    <xf numFmtId="0" fontId="1" fillId="33" borderId="0"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34" fillId="33" borderId="0" xfId="0" applyFont="1" applyFill="1" applyBorder="1" applyAlignment="1">
      <alignment horizontal="left" vertical="center" wrapText="1"/>
    </xf>
    <xf numFmtId="0" fontId="1" fillId="40" borderId="1" xfId="0" applyFont="1" applyFill="1" applyBorder="1" applyAlignment="1">
      <alignment horizontal="center" vertical="center" wrapText="1"/>
    </xf>
    <xf numFmtId="0" fontId="1" fillId="34" borderId="1" xfId="0" applyFont="1" applyFill="1" applyBorder="1"/>
    <xf numFmtId="0" fontId="20" fillId="26" borderId="0" xfId="0" applyFont="1" applyFill="1" applyBorder="1" applyAlignment="1">
      <alignment horizontal="left" vertical="center" wrapText="1"/>
    </xf>
    <xf numFmtId="0" fontId="42" fillId="38" borderId="1" xfId="0" applyFont="1" applyFill="1" applyBorder="1" applyAlignment="1">
      <alignment horizontal="center" vertical="center" wrapText="1"/>
    </xf>
    <xf numFmtId="0" fontId="42" fillId="38" borderId="23" xfId="0" applyFont="1" applyFill="1" applyBorder="1" applyAlignment="1">
      <alignment horizontal="center" vertical="center" wrapText="1"/>
    </xf>
    <xf numFmtId="0" fontId="42" fillId="38" borderId="32" xfId="0" applyFont="1" applyFill="1" applyBorder="1" applyAlignment="1">
      <alignment horizontal="center" vertical="center" wrapText="1"/>
    </xf>
    <xf numFmtId="0" fontId="0" fillId="0" borderId="0" xfId="0" applyAlignment="1">
      <alignment horizontal="center" vertical="center"/>
    </xf>
    <xf numFmtId="0" fontId="43" fillId="10"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2" fillId="0" borderId="33" xfId="2" applyFont="1" applyBorder="1" applyAlignment="1">
      <alignment horizontal="center" vertical="center" wrapText="1"/>
    </xf>
    <xf numFmtId="0" fontId="2" fillId="0" borderId="34" xfId="2" applyFont="1" applyBorder="1" applyAlignment="1">
      <alignment horizontal="center" vertical="center" wrapText="1"/>
    </xf>
    <xf numFmtId="0" fontId="2" fillId="0" borderId="35" xfId="2" applyFont="1" applyBorder="1" applyAlignment="1">
      <alignment horizontal="center" vertical="center" wrapText="1"/>
    </xf>
    <xf numFmtId="0" fontId="54" fillId="33" borderId="37" xfId="2" applyFont="1" applyFill="1" applyBorder="1" applyAlignment="1">
      <alignment horizontal="center" vertical="center" wrapText="1"/>
    </xf>
    <xf numFmtId="0" fontId="54" fillId="33" borderId="36" xfId="2" applyFont="1" applyFill="1" applyBorder="1" applyAlignment="1">
      <alignment horizontal="center" vertical="center" wrapText="1"/>
    </xf>
    <xf numFmtId="0" fontId="54" fillId="33" borderId="40" xfId="2" applyFont="1" applyFill="1" applyBorder="1" applyAlignment="1">
      <alignment horizontal="center" vertical="center" wrapText="1"/>
    </xf>
    <xf numFmtId="0" fontId="54" fillId="33" borderId="38" xfId="2" applyFont="1" applyFill="1" applyBorder="1" applyAlignment="1">
      <alignment horizontal="center" vertical="center" wrapText="1"/>
    </xf>
    <xf numFmtId="0" fontId="54" fillId="33" borderId="39" xfId="2" applyFont="1" applyFill="1" applyBorder="1" applyAlignment="1">
      <alignment horizontal="center" vertical="center" wrapText="1"/>
    </xf>
    <xf numFmtId="0" fontId="1" fillId="2" borderId="1" xfId="0" applyFont="1" applyFill="1" applyBorder="1" applyAlignment="1">
      <alignment horizontal="center" vertical="center"/>
    </xf>
    <xf numFmtId="0" fontId="20" fillId="26" borderId="0" xfId="0" applyFont="1" applyFill="1" applyBorder="1" applyAlignment="1">
      <alignment vertical="center" wrapText="1"/>
    </xf>
    <xf numFmtId="0" fontId="20" fillId="26" borderId="0" xfId="0" applyFont="1" applyFill="1" applyBorder="1" applyAlignment="1">
      <alignment horizontal="center" vertical="center" wrapText="1"/>
    </xf>
    <xf numFmtId="0" fontId="2" fillId="0" borderId="0" xfId="0" applyFont="1" applyAlignment="1">
      <alignment horizontal="center"/>
    </xf>
    <xf numFmtId="0" fontId="1" fillId="34" borderId="1" xfId="0" applyFont="1" applyFill="1" applyBorder="1" applyAlignment="1">
      <alignment horizontal="center" vertical="center"/>
    </xf>
    <xf numFmtId="164" fontId="1" fillId="33" borderId="0" xfId="0" applyNumberFormat="1" applyFont="1" applyFill="1" applyBorder="1" applyAlignment="1">
      <alignment horizontal="left" vertical="center" wrapText="1"/>
    </xf>
    <xf numFmtId="0" fontId="38" fillId="34" borderId="0" xfId="0" applyFont="1" applyFill="1" applyBorder="1" applyAlignment="1">
      <alignment horizontal="right" vertical="center" wrapText="1"/>
    </xf>
    <xf numFmtId="0" fontId="9" fillId="5" borderId="0" xfId="0" applyFont="1" applyFill="1" applyAlignment="1">
      <alignment horizontal="right" vertical="center" wrapText="1"/>
    </xf>
    <xf numFmtId="0" fontId="9" fillId="5" borderId="0" xfId="0" applyFont="1" applyFill="1" applyAlignment="1">
      <alignment horizontal="center" vertical="center" wrapText="1"/>
    </xf>
    <xf numFmtId="0" fontId="5" fillId="4" borderId="0" xfId="0" applyFont="1" applyFill="1" applyAlignment="1">
      <alignment horizontal="center" vertical="center" wrapText="1"/>
    </xf>
    <xf numFmtId="0" fontId="5" fillId="4" borderId="0" xfId="0" applyFont="1" applyFill="1" applyBorder="1" applyAlignment="1">
      <alignment horizontal="center" vertical="center" wrapText="1"/>
    </xf>
    <xf numFmtId="8" fontId="5" fillId="33" borderId="0" xfId="0" applyNumberFormat="1" applyFont="1" applyFill="1" applyAlignment="1">
      <alignment horizontal="center" vertical="center" wrapText="1"/>
    </xf>
    <xf numFmtId="10" fontId="12" fillId="0" borderId="0" xfId="0" applyNumberFormat="1" applyFont="1" applyAlignment="1">
      <alignment horizontal="center" vertical="center" wrapText="1"/>
    </xf>
    <xf numFmtId="10" fontId="12" fillId="0" borderId="0" xfId="0" applyNumberFormat="1" applyFont="1" applyBorder="1" applyAlignment="1">
      <alignment horizontal="center" vertical="center" wrapText="1"/>
    </xf>
    <xf numFmtId="0" fontId="5" fillId="9" borderId="0" xfId="0" applyFont="1" applyFill="1" applyAlignment="1">
      <alignment horizontal="center" vertical="center" wrapText="1"/>
    </xf>
    <xf numFmtId="0" fontId="7" fillId="0" borderId="0" xfId="0" applyFont="1" applyFill="1" applyAlignment="1">
      <alignment horizontal="center" vertical="center" wrapText="1"/>
    </xf>
    <xf numFmtId="0" fontId="5" fillId="8" borderId="0" xfId="0" applyFont="1" applyFill="1" applyAlignment="1">
      <alignment horizontal="center" vertical="center" wrapText="1"/>
    </xf>
    <xf numFmtId="0" fontId="5" fillId="33" borderId="0" xfId="0" applyFont="1" applyFill="1" applyAlignment="1">
      <alignment horizontal="center" vertical="center" wrapText="1"/>
    </xf>
    <xf numFmtId="6" fontId="7" fillId="0" borderId="0" xfId="0" applyNumberFormat="1" applyFont="1" applyFill="1" applyAlignment="1">
      <alignment horizontal="center" vertical="center" wrapText="1"/>
    </xf>
    <xf numFmtId="0" fontId="0" fillId="32" borderId="0" xfId="0" applyFill="1" applyAlignment="1">
      <alignment horizontal="center"/>
    </xf>
    <xf numFmtId="6" fontId="9" fillId="5" borderId="0" xfId="0" applyNumberFormat="1" applyFont="1" applyFill="1" applyAlignment="1">
      <alignment horizontal="center" vertical="center" wrapText="1"/>
    </xf>
    <xf numFmtId="8" fontId="9" fillId="5" borderId="0" xfId="0" applyNumberFormat="1" applyFont="1" applyFill="1" applyAlignment="1">
      <alignment horizontal="center" vertical="center" wrapText="1"/>
    </xf>
    <xf numFmtId="8" fontId="7"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166" fontId="9" fillId="5" borderId="0" xfId="0" applyNumberFormat="1" applyFont="1" applyFill="1" applyAlignment="1">
      <alignment horizontal="center" vertical="center" wrapText="1"/>
    </xf>
    <xf numFmtId="0" fontId="5" fillId="33" borderId="5" xfId="0" applyFont="1" applyFill="1" applyBorder="1" applyAlignment="1">
      <alignment horizontal="center" vertical="center" wrapText="1"/>
    </xf>
    <xf numFmtId="0" fontId="5" fillId="33" borderId="0" xfId="0" applyFont="1" applyFill="1" applyBorder="1" applyAlignment="1">
      <alignment horizontal="center" vertical="center" wrapText="1"/>
    </xf>
    <xf numFmtId="165" fontId="7" fillId="0" borderId="0" xfId="0" applyNumberFormat="1" applyFont="1" applyFill="1" applyAlignment="1">
      <alignment horizontal="center" vertical="center" wrapText="1"/>
    </xf>
    <xf numFmtId="8" fontId="7" fillId="5" borderId="0" xfId="0" applyNumberFormat="1" applyFont="1" applyFill="1" applyAlignment="1">
      <alignment horizontal="center" vertical="center" wrapText="1"/>
    </xf>
    <xf numFmtId="0" fontId="5" fillId="7" borderId="1" xfId="0" applyFont="1" applyFill="1" applyBorder="1" applyAlignment="1">
      <alignment horizontal="center" vertical="center" wrapText="1"/>
    </xf>
    <xf numFmtId="0" fontId="40" fillId="11" borderId="1" xfId="0" applyFont="1" applyFill="1" applyBorder="1" applyAlignment="1">
      <alignment horizontal="center" vertical="center"/>
    </xf>
    <xf numFmtId="8" fontId="8" fillId="0" borderId="0" xfId="0" applyNumberFormat="1" applyFont="1" applyFill="1" applyAlignment="1">
      <alignment horizontal="center" vertical="center" wrapText="1"/>
    </xf>
  </cellXfs>
  <cellStyles count="3">
    <cellStyle name="Normal" xfId="0" builtinId="0"/>
    <cellStyle name="Normal 2" xfId="2"/>
    <cellStyle name="Porcentaje" xfId="1" builtinId="5"/>
  </cellStyles>
  <dxfs count="0"/>
  <tableStyles count="0" defaultTableStyle="TableStyleMedium2" defaultPivotStyle="PivotStyleLight16"/>
  <colors>
    <mruColors>
      <color rgb="FF2A2C3D"/>
      <color rgb="FF009692"/>
      <color rgb="FF808080"/>
      <color rgb="FFF2F2F2"/>
      <color rgb="FF009999"/>
      <color rgb="FFD9D9D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4</xdr:col>
      <xdr:colOff>18312</xdr:colOff>
      <xdr:row>5</xdr:row>
      <xdr:rowOff>14941</xdr:rowOff>
    </xdr:to>
    <xdr:pic>
      <xdr:nvPicPr>
        <xdr:cNvPr id="2" name="Imagen 1">
          <a:extLst>
            <a:ext uri="{FF2B5EF4-FFF2-40B4-BE49-F238E27FC236}">
              <a16:creationId xmlns:a16="http://schemas.microsoft.com/office/drawing/2014/main" id="{72800AF1-B796-3847-AA3D-9FDCB0ACB8E9}"/>
            </a:ext>
          </a:extLst>
        </xdr:cNvPr>
        <xdr:cNvPicPr>
          <a:picLocks noChangeAspect="1"/>
        </xdr:cNvPicPr>
      </xdr:nvPicPr>
      <xdr:blipFill>
        <a:blip xmlns:r="http://schemas.openxmlformats.org/officeDocument/2006/relationships" r:embed="rId1"/>
        <a:stretch>
          <a:fillRect/>
        </a:stretch>
      </xdr:blipFill>
      <xdr:spPr>
        <a:xfrm>
          <a:off x="0" y="1"/>
          <a:ext cx="13629724" cy="118035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18142</xdr:colOff>
      <xdr:row>0</xdr:row>
      <xdr:rowOff>0</xdr:rowOff>
    </xdr:from>
    <xdr:to>
      <xdr:col>8</xdr:col>
      <xdr:colOff>1</xdr:colOff>
      <xdr:row>1</xdr:row>
      <xdr:rowOff>0</xdr:rowOff>
    </xdr:to>
    <xdr:pic>
      <xdr:nvPicPr>
        <xdr:cNvPr id="2" name="Imagen 1">
          <a:extLst>
            <a:ext uri="{FF2B5EF4-FFF2-40B4-BE49-F238E27FC236}">
              <a16:creationId xmlns:a16="http://schemas.microsoft.com/office/drawing/2014/main" id="{8CF0D348-6513-954C-83B7-84206C4BC9C6}"/>
            </a:ext>
          </a:extLst>
        </xdr:cNvPr>
        <xdr:cNvPicPr>
          <a:picLocks noChangeAspect="1"/>
        </xdr:cNvPicPr>
      </xdr:nvPicPr>
      <xdr:blipFill>
        <a:blip xmlns:r="http://schemas.openxmlformats.org/officeDocument/2006/relationships" r:embed="rId1"/>
        <a:stretch>
          <a:fillRect/>
        </a:stretch>
      </xdr:blipFill>
      <xdr:spPr>
        <a:xfrm>
          <a:off x="18142" y="0"/>
          <a:ext cx="12088134" cy="7715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10583</xdr:colOff>
      <xdr:row>0</xdr:row>
      <xdr:rowOff>0</xdr:rowOff>
    </xdr:from>
    <xdr:to>
      <xdr:col>6</xdr:col>
      <xdr:colOff>0</xdr:colOff>
      <xdr:row>1</xdr:row>
      <xdr:rowOff>0</xdr:rowOff>
    </xdr:to>
    <xdr:pic>
      <xdr:nvPicPr>
        <xdr:cNvPr id="3" name="Imagen 2">
          <a:extLst>
            <a:ext uri="{FF2B5EF4-FFF2-40B4-BE49-F238E27FC236}">
              <a16:creationId xmlns:a16="http://schemas.microsoft.com/office/drawing/2014/main" id="{4C7DE469-C7EC-9C49-8EBA-7A21892DF426}"/>
            </a:ext>
          </a:extLst>
        </xdr:cNvPr>
        <xdr:cNvPicPr>
          <a:picLocks noChangeAspect="1"/>
        </xdr:cNvPicPr>
      </xdr:nvPicPr>
      <xdr:blipFill>
        <a:blip xmlns:r="http://schemas.openxmlformats.org/officeDocument/2006/relationships" r:embed="rId1"/>
        <a:stretch>
          <a:fillRect/>
        </a:stretch>
      </xdr:blipFill>
      <xdr:spPr>
        <a:xfrm>
          <a:off x="10583" y="0"/>
          <a:ext cx="7593542" cy="7540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20</xdr:col>
      <xdr:colOff>25400</xdr:colOff>
      <xdr:row>1</xdr:row>
      <xdr:rowOff>8948</xdr:rowOff>
    </xdr:to>
    <xdr:pic>
      <xdr:nvPicPr>
        <xdr:cNvPr id="2" name="Imagen 1">
          <a:extLst>
            <a:ext uri="{FF2B5EF4-FFF2-40B4-BE49-F238E27FC236}">
              <a16:creationId xmlns:a16="http://schemas.microsoft.com/office/drawing/2014/main" id="{5ABFDB97-959A-FE4C-B75A-3F7CB07E0BE9}"/>
            </a:ext>
          </a:extLst>
        </xdr:cNvPr>
        <xdr:cNvPicPr>
          <a:picLocks noChangeAspect="1"/>
        </xdr:cNvPicPr>
      </xdr:nvPicPr>
      <xdr:blipFill>
        <a:blip xmlns:r="http://schemas.openxmlformats.org/officeDocument/2006/relationships" r:embed="rId1"/>
        <a:stretch>
          <a:fillRect/>
        </a:stretch>
      </xdr:blipFill>
      <xdr:spPr>
        <a:xfrm>
          <a:off x="0" y="0"/>
          <a:ext cx="33655000" cy="18663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0</xdr:colOff>
      <xdr:row>1</xdr:row>
      <xdr:rowOff>0</xdr:rowOff>
    </xdr:to>
    <xdr:pic>
      <xdr:nvPicPr>
        <xdr:cNvPr id="2" name="Imagen 1">
          <a:extLst>
            <a:ext uri="{FF2B5EF4-FFF2-40B4-BE49-F238E27FC236}">
              <a16:creationId xmlns:a16="http://schemas.microsoft.com/office/drawing/2014/main" id="{4FE2FFB3-DE59-774E-B569-96BB7436E9BE}"/>
            </a:ext>
          </a:extLst>
        </xdr:cNvPr>
        <xdr:cNvPicPr>
          <a:picLocks noChangeAspect="1"/>
        </xdr:cNvPicPr>
      </xdr:nvPicPr>
      <xdr:blipFill>
        <a:blip xmlns:r="http://schemas.openxmlformats.org/officeDocument/2006/relationships" r:embed="rId1"/>
        <a:stretch>
          <a:fillRect/>
        </a:stretch>
      </xdr:blipFill>
      <xdr:spPr>
        <a:xfrm>
          <a:off x="0" y="0"/>
          <a:ext cx="7439025" cy="7334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3</xdr:col>
      <xdr:colOff>761999</xdr:colOff>
      <xdr:row>1</xdr:row>
      <xdr:rowOff>5734</xdr:rowOff>
    </xdr:to>
    <xdr:pic>
      <xdr:nvPicPr>
        <xdr:cNvPr id="2" name="Imagen 1">
          <a:extLst>
            <a:ext uri="{FF2B5EF4-FFF2-40B4-BE49-F238E27FC236}">
              <a16:creationId xmlns:a16="http://schemas.microsoft.com/office/drawing/2014/main" id="{2748A636-017F-EA4E-9208-359E1FB51C7F}"/>
            </a:ext>
          </a:extLst>
        </xdr:cNvPr>
        <xdr:cNvPicPr>
          <a:picLocks noChangeAspect="1"/>
        </xdr:cNvPicPr>
      </xdr:nvPicPr>
      <xdr:blipFill>
        <a:blip xmlns:r="http://schemas.openxmlformats.org/officeDocument/2006/relationships" r:embed="rId1"/>
        <a:stretch>
          <a:fillRect/>
        </a:stretch>
      </xdr:blipFill>
      <xdr:spPr>
        <a:xfrm>
          <a:off x="1" y="0"/>
          <a:ext cx="5304692" cy="5275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6</xdr:col>
      <xdr:colOff>14111</xdr:colOff>
      <xdr:row>1</xdr:row>
      <xdr:rowOff>1</xdr:rowOff>
    </xdr:to>
    <xdr:pic>
      <xdr:nvPicPr>
        <xdr:cNvPr id="2" name="Imagen 1">
          <a:extLst>
            <a:ext uri="{FF2B5EF4-FFF2-40B4-BE49-F238E27FC236}">
              <a16:creationId xmlns:a16="http://schemas.microsoft.com/office/drawing/2014/main" id="{0AFCA2E7-9487-0441-BC3E-6EB1E8A9AB59}"/>
            </a:ext>
          </a:extLst>
        </xdr:cNvPr>
        <xdr:cNvPicPr>
          <a:picLocks noChangeAspect="1"/>
        </xdr:cNvPicPr>
      </xdr:nvPicPr>
      <xdr:blipFill>
        <a:blip xmlns:r="http://schemas.openxmlformats.org/officeDocument/2006/relationships" r:embed="rId1"/>
        <a:stretch>
          <a:fillRect/>
        </a:stretch>
      </xdr:blipFill>
      <xdr:spPr>
        <a:xfrm>
          <a:off x="0" y="1"/>
          <a:ext cx="7634111" cy="74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9104</xdr:colOff>
      <xdr:row>1</xdr:row>
      <xdr:rowOff>0</xdr:rowOff>
    </xdr:to>
    <xdr:pic>
      <xdr:nvPicPr>
        <xdr:cNvPr id="3" name="Imagen 2">
          <a:extLst>
            <a:ext uri="{FF2B5EF4-FFF2-40B4-BE49-F238E27FC236}">
              <a16:creationId xmlns:a16="http://schemas.microsoft.com/office/drawing/2014/main" id="{F7BF5278-6316-B047-AFDF-3C148F8D5A71}"/>
            </a:ext>
          </a:extLst>
        </xdr:cNvPr>
        <xdr:cNvPicPr>
          <a:picLocks noChangeAspect="1"/>
        </xdr:cNvPicPr>
      </xdr:nvPicPr>
      <xdr:blipFill>
        <a:blip xmlns:r="http://schemas.openxmlformats.org/officeDocument/2006/relationships" r:embed="rId1"/>
        <a:stretch>
          <a:fillRect/>
        </a:stretch>
      </xdr:blipFill>
      <xdr:spPr>
        <a:xfrm>
          <a:off x="0" y="0"/>
          <a:ext cx="6428954"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0</xdr:colOff>
      <xdr:row>1</xdr:row>
      <xdr:rowOff>0</xdr:rowOff>
    </xdr:to>
    <xdr:pic>
      <xdr:nvPicPr>
        <xdr:cNvPr id="2" name="Imagen 1">
          <a:extLst>
            <a:ext uri="{FF2B5EF4-FFF2-40B4-BE49-F238E27FC236}">
              <a16:creationId xmlns:a16="http://schemas.microsoft.com/office/drawing/2014/main" id="{957CB106-4DCE-A44F-9CD8-8A805EE0E140}"/>
            </a:ext>
          </a:extLst>
        </xdr:cNvPr>
        <xdr:cNvPicPr>
          <a:picLocks noChangeAspect="1"/>
        </xdr:cNvPicPr>
      </xdr:nvPicPr>
      <xdr:blipFill>
        <a:blip xmlns:r="http://schemas.openxmlformats.org/officeDocument/2006/relationships" r:embed="rId1"/>
        <a:stretch>
          <a:fillRect/>
        </a:stretch>
      </xdr:blipFill>
      <xdr:spPr>
        <a:xfrm>
          <a:off x="0" y="0"/>
          <a:ext cx="14239875" cy="895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10416</xdr:colOff>
      <xdr:row>1</xdr:row>
      <xdr:rowOff>3175</xdr:rowOff>
    </xdr:to>
    <xdr:pic>
      <xdr:nvPicPr>
        <xdr:cNvPr id="2" name="Imagen 1">
          <a:extLst>
            <a:ext uri="{FF2B5EF4-FFF2-40B4-BE49-F238E27FC236}">
              <a16:creationId xmlns:a16="http://schemas.microsoft.com/office/drawing/2014/main" id="{B3379554-DE40-504B-9DA1-0BB22F777874}"/>
            </a:ext>
          </a:extLst>
        </xdr:cNvPr>
        <xdr:cNvPicPr>
          <a:picLocks noChangeAspect="1"/>
        </xdr:cNvPicPr>
      </xdr:nvPicPr>
      <xdr:blipFill>
        <a:blip xmlns:r="http://schemas.openxmlformats.org/officeDocument/2006/relationships" r:embed="rId1"/>
        <a:stretch>
          <a:fillRect/>
        </a:stretch>
      </xdr:blipFill>
      <xdr:spPr>
        <a:xfrm>
          <a:off x="0" y="0"/>
          <a:ext cx="7198616" cy="622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0</xdr:colOff>
      <xdr:row>1</xdr:row>
      <xdr:rowOff>0</xdr:rowOff>
    </xdr:to>
    <xdr:pic>
      <xdr:nvPicPr>
        <xdr:cNvPr id="2" name="Imagen 1">
          <a:extLst>
            <a:ext uri="{FF2B5EF4-FFF2-40B4-BE49-F238E27FC236}">
              <a16:creationId xmlns:a16="http://schemas.microsoft.com/office/drawing/2014/main" id="{1083A3C1-0B5E-F047-9A30-2B973B2E5A45}"/>
            </a:ext>
          </a:extLst>
        </xdr:cNvPr>
        <xdr:cNvPicPr>
          <a:picLocks noChangeAspect="1"/>
        </xdr:cNvPicPr>
      </xdr:nvPicPr>
      <xdr:blipFill>
        <a:blip xmlns:r="http://schemas.openxmlformats.org/officeDocument/2006/relationships" r:embed="rId1"/>
        <a:stretch>
          <a:fillRect/>
        </a:stretch>
      </xdr:blipFill>
      <xdr:spPr>
        <a:xfrm>
          <a:off x="0" y="0"/>
          <a:ext cx="7458075" cy="657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0</xdr:colOff>
      <xdr:row>1</xdr:row>
      <xdr:rowOff>0</xdr:rowOff>
    </xdr:to>
    <xdr:pic>
      <xdr:nvPicPr>
        <xdr:cNvPr id="2" name="Imagen 1">
          <a:extLst>
            <a:ext uri="{FF2B5EF4-FFF2-40B4-BE49-F238E27FC236}">
              <a16:creationId xmlns:a16="http://schemas.microsoft.com/office/drawing/2014/main" id="{465A25E8-65B9-384E-B61F-F51BDAC4296B}"/>
            </a:ext>
          </a:extLst>
        </xdr:cNvPr>
        <xdr:cNvPicPr>
          <a:picLocks noChangeAspect="1"/>
        </xdr:cNvPicPr>
      </xdr:nvPicPr>
      <xdr:blipFill>
        <a:blip xmlns:r="http://schemas.openxmlformats.org/officeDocument/2006/relationships" r:embed="rId1"/>
        <a:stretch>
          <a:fillRect/>
        </a:stretch>
      </xdr:blipFill>
      <xdr:spPr>
        <a:xfrm>
          <a:off x="0" y="0"/>
          <a:ext cx="5553075" cy="5524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0</xdr:colOff>
      <xdr:row>1</xdr:row>
      <xdr:rowOff>0</xdr:rowOff>
    </xdr:to>
    <xdr:pic>
      <xdr:nvPicPr>
        <xdr:cNvPr id="2" name="Imagen 1">
          <a:extLst>
            <a:ext uri="{FF2B5EF4-FFF2-40B4-BE49-F238E27FC236}">
              <a16:creationId xmlns:a16="http://schemas.microsoft.com/office/drawing/2014/main" id="{ECB84E07-DCA2-184A-A647-A523B1BB3580}"/>
            </a:ext>
          </a:extLst>
        </xdr:cNvPr>
        <xdr:cNvPicPr>
          <a:picLocks noChangeAspect="1"/>
        </xdr:cNvPicPr>
      </xdr:nvPicPr>
      <xdr:blipFill>
        <a:blip xmlns:r="http://schemas.openxmlformats.org/officeDocument/2006/relationships" r:embed="rId1"/>
        <a:stretch>
          <a:fillRect/>
        </a:stretch>
      </xdr:blipFill>
      <xdr:spPr>
        <a:xfrm>
          <a:off x="0" y="0"/>
          <a:ext cx="5619750" cy="5429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0</xdr:colOff>
      <xdr:row>1</xdr:row>
      <xdr:rowOff>0</xdr:rowOff>
    </xdr:to>
    <xdr:pic>
      <xdr:nvPicPr>
        <xdr:cNvPr id="2" name="Imagen 1">
          <a:extLst>
            <a:ext uri="{FF2B5EF4-FFF2-40B4-BE49-F238E27FC236}">
              <a16:creationId xmlns:a16="http://schemas.microsoft.com/office/drawing/2014/main" id="{8051215B-6BAB-0F47-85E5-E593B428E3A4}"/>
            </a:ext>
          </a:extLst>
        </xdr:cNvPr>
        <xdr:cNvPicPr>
          <a:picLocks noChangeAspect="1"/>
        </xdr:cNvPicPr>
      </xdr:nvPicPr>
      <xdr:blipFill>
        <a:blip xmlns:r="http://schemas.openxmlformats.org/officeDocument/2006/relationships" r:embed="rId1"/>
        <a:stretch>
          <a:fillRect/>
        </a:stretch>
      </xdr:blipFill>
      <xdr:spPr>
        <a:xfrm>
          <a:off x="0" y="0"/>
          <a:ext cx="10410265" cy="10309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eservicios2.aguascalientes.gob.mx/PeriodicoOficial/web/viewer.html?file=../Archivos/8570.pdf" TargetMode="External"/><Relationship Id="rId13" Type="http://schemas.openxmlformats.org/officeDocument/2006/relationships/hyperlink" Target="https://eservicios2.aguascalientes.gob.mx/PeriodicoOficial/web/viewer.html?file=../Archivos/9562.pdf" TargetMode="External"/><Relationship Id="rId18" Type="http://schemas.openxmlformats.org/officeDocument/2006/relationships/hyperlink" Target="https://eservicios2.aguascalientes.gob.mx/PeriodicoOficial/web/viewer.html?file=../Archivos/9571.pdf" TargetMode="External"/><Relationship Id="rId3" Type="http://schemas.openxmlformats.org/officeDocument/2006/relationships/hyperlink" Target="https://eservicios2.aguascalientes.gob.mx/PeriodicoOficial/Archivos/8549.pdf" TargetMode="External"/><Relationship Id="rId21" Type="http://schemas.openxmlformats.org/officeDocument/2006/relationships/hyperlink" Target="https://eservicios2.aguascalientes.gob.mx/PeriodicoOficial/web/viewer.html?file=../Archivos/9681.pdf" TargetMode="External"/><Relationship Id="rId7" Type="http://schemas.openxmlformats.org/officeDocument/2006/relationships/hyperlink" Target="https://eservicios2.aguascalientes.gob.mx/PeriodicoOficial/web/viewer.html?file=../Archivos/9193.pdf" TargetMode="External"/><Relationship Id="rId12" Type="http://schemas.openxmlformats.org/officeDocument/2006/relationships/hyperlink" Target="https://eservicios2.aguascalientes.gob.mx/PeriodicoOficial/web/viewer.html?file=../Archivos/9558.pdf" TargetMode="External"/><Relationship Id="rId17" Type="http://schemas.openxmlformats.org/officeDocument/2006/relationships/hyperlink" Target="https://eservicios2.aguascalientes.gob.mx/PeriodicoOficial/web/viewer.html?file=../Archivos/9570.pdf" TargetMode="External"/><Relationship Id="rId25" Type="http://schemas.openxmlformats.org/officeDocument/2006/relationships/drawing" Target="../drawings/drawing10.xml"/><Relationship Id="rId2" Type="http://schemas.openxmlformats.org/officeDocument/2006/relationships/hyperlink" Target="https://eservicios2.aguascalientes.gob.mx/PeriodicoOficial/web/viewer.html?file=../Archivos/8737.pdf" TargetMode="External"/><Relationship Id="rId16" Type="http://schemas.openxmlformats.org/officeDocument/2006/relationships/hyperlink" Target="https://eservicios2.aguascalientes.gob.mx/PeriodicoOficial/web/viewer.html?file=../Archivos/9568.pdf" TargetMode="External"/><Relationship Id="rId20" Type="http://schemas.openxmlformats.org/officeDocument/2006/relationships/hyperlink" Target="https://eservicios2.aguascalientes.gob.mx/PeriodicoOficial/web/viewer.html?file=../Archivos/9552.pdf" TargetMode="External"/><Relationship Id="rId1" Type="http://schemas.openxmlformats.org/officeDocument/2006/relationships/hyperlink" Target="https://eservicios2.aguascalientes.gob.mx/PeriodicoOficial/web/viewer.html?file=../Archivos/8548.pdf" TargetMode="External"/><Relationship Id="rId6" Type="http://schemas.openxmlformats.org/officeDocument/2006/relationships/hyperlink" Target="https://eservicios2.aguascalientes.gob.mx/PeriodicoOficial/web/viewer.html?file=../Archivos/8565.pdf" TargetMode="External"/><Relationship Id="rId11" Type="http://schemas.openxmlformats.org/officeDocument/2006/relationships/hyperlink" Target="http://www.tepezala.gob.mx/carpetas/Conac/2022/PRIMER%20TRIMESTRE/Presentacion%20de%20informacion%20adicional%20del%20proyecto%20de%20Presupuesto%20de%20Egresos.pdf" TargetMode="External"/><Relationship Id="rId24" Type="http://schemas.openxmlformats.org/officeDocument/2006/relationships/printerSettings" Target="../printerSettings/printerSettings1.bin"/><Relationship Id="rId5" Type="http://schemas.openxmlformats.org/officeDocument/2006/relationships/hyperlink" Target="https://eservicios2.aguascalientes.gob.mx/PeriodicoOficial/web/viewer.html?file=../Archivos/8547.pdf" TargetMode="External"/><Relationship Id="rId15" Type="http://schemas.openxmlformats.org/officeDocument/2006/relationships/hyperlink" Target="https://eservicios2.aguascalientes.gob.mx/PeriodicoOficial/web/viewer.html?file=../Archivos/9568.pdf" TargetMode="External"/><Relationship Id="rId23" Type="http://schemas.openxmlformats.org/officeDocument/2006/relationships/hyperlink" Target="https://eservicios2.aguascalientes.gob.mx/PeriodicoOficial/web/viewer.html?file=../Archivos/8460.pdf" TargetMode="External"/><Relationship Id="rId10" Type="http://schemas.openxmlformats.org/officeDocument/2006/relationships/hyperlink" Target="https://eservicios2.aguascalientes.gob.mx/PeriodicoOficial/web/viewer.html?file=../Archivos/8547.pdf" TargetMode="External"/><Relationship Id="rId19" Type="http://schemas.openxmlformats.org/officeDocument/2006/relationships/hyperlink" Target="https://eservicios2.aguascalientes.gob.mx/PeriodicoOficial/web/viewer.html?file=../Archivos/9545.pdf" TargetMode="External"/><Relationship Id="rId4" Type="http://schemas.openxmlformats.org/officeDocument/2006/relationships/hyperlink" Target="https://eservicios2.aguascalientes.gob.mx/PeriodicoOficial/web/viewer.html?file=../Archivos/8648.pdf" TargetMode="External"/><Relationship Id="rId9" Type="http://schemas.openxmlformats.org/officeDocument/2006/relationships/hyperlink" Target="https://eservicios2.aguascalientes.gob.mx/PeriodicoOficial/web/viewer.html?file=../Archivos/8429.pdf" TargetMode="External"/><Relationship Id="rId14" Type="http://schemas.openxmlformats.org/officeDocument/2006/relationships/hyperlink" Target="https://eservicios2.aguascalientes.gob.mx/PeriodicoOficial/web/viewer.html?file=../Archivos/9567.pdf" TargetMode="External"/><Relationship Id="rId22" Type="http://schemas.openxmlformats.org/officeDocument/2006/relationships/hyperlink" Target="https://eservicios2.aguascalientes.gob.mx/PeriodicoOficial/web/viewer.html?file=../Archivos/9620.pdf"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8" Type="http://schemas.openxmlformats.org/officeDocument/2006/relationships/hyperlink" Target="https://eservicios2.aguascalientes.gob.mx/PeriodicoOficial/web/viewer.html?file=../Archivos/9562.pdf" TargetMode="External"/><Relationship Id="rId3" Type="http://schemas.openxmlformats.org/officeDocument/2006/relationships/hyperlink" Target="https://eservicios2.aguascalientes.gob.mx/PeriodicoOficial/web/viewer.html?file=../Archivos/9556.pdf" TargetMode="External"/><Relationship Id="rId7" Type="http://schemas.openxmlformats.org/officeDocument/2006/relationships/hyperlink" Target="https://eservicios2.aguascalientes.gob.mx/PeriodicoOficial/web/viewer.html?file=../Archivos/9561.pdf" TargetMode="External"/><Relationship Id="rId2" Type="http://schemas.openxmlformats.org/officeDocument/2006/relationships/hyperlink" Target="https://eservicios2.aguascalientes.gob.mx/PeriodicoOficial/web/viewer.html?file=../Archivos/9554.pdf" TargetMode="External"/><Relationship Id="rId1" Type="http://schemas.openxmlformats.org/officeDocument/2006/relationships/hyperlink" Target="https://eservicios2.aguascalientes.gob.mx/PeriodicoOficial/web/viewer.html?file=../Archivos/9553.pdf" TargetMode="External"/><Relationship Id="rId6" Type="http://schemas.openxmlformats.org/officeDocument/2006/relationships/hyperlink" Target="https://eservicios2.aguascalientes.gob.mx/PeriodicoOficial/web/viewer.html?file=../Archivos/9560.pdf" TargetMode="External"/><Relationship Id="rId11" Type="http://schemas.openxmlformats.org/officeDocument/2006/relationships/drawing" Target="../drawings/drawing12.xml"/><Relationship Id="rId5" Type="http://schemas.openxmlformats.org/officeDocument/2006/relationships/hyperlink" Target="https://eservicios2.aguascalientes.gob.mx/PeriodicoOficial/web/viewer.html?file=../Archivos/9559.pdf" TargetMode="External"/><Relationship Id="rId10" Type="http://schemas.openxmlformats.org/officeDocument/2006/relationships/hyperlink" Target="https://eservicios2.aguascalientes.gob.mx/PeriodicoOficial/web/viewer.html?file=../Archivos/4260.pdf" TargetMode="External"/><Relationship Id="rId4" Type="http://schemas.openxmlformats.org/officeDocument/2006/relationships/hyperlink" Target="https://eservicios2.aguascalientes.gob.mx/PeriodicoOficial/web/viewer.html?file=../Archivos/9558.pdf" TargetMode="External"/><Relationship Id="rId9" Type="http://schemas.openxmlformats.org/officeDocument/2006/relationships/hyperlink" Target="https://eservicios2.aguascalientes.gob.mx/PeriodicoOficial/web/viewer.html?file=../Archivos/9563.pdf"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consultapublicamx.plataformadetransparencia.org.mx/vut-web/faces/view/consultaPublica.x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consultapublicamx.plataformadetransparencia.org.mx/vut-web/faces/view/consultaPublica.xhtml"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showRowColHeaders="0" tabSelected="1" zoomScale="55" zoomScaleNormal="55" workbookViewId="0">
      <selection activeCell="A30" sqref="A30"/>
    </sheetView>
  </sheetViews>
  <sheetFormatPr baseColWidth="10" defaultColWidth="0" defaultRowHeight="15.75" zeroHeight="1"/>
  <cols>
    <col min="1" max="1" width="3.5703125" style="65" customWidth="1"/>
    <col min="2" max="2" width="36" style="65" customWidth="1"/>
    <col min="3" max="3" width="20" style="65" customWidth="1"/>
    <col min="4" max="4" width="122.42578125" style="66" customWidth="1"/>
    <col min="5" max="5" width="4" style="65" customWidth="1"/>
    <col min="6" max="16384" width="11.42578125" style="65" hidden="1"/>
  </cols>
  <sheetData>
    <row r="1" spans="2:4" ht="36" customHeight="1"/>
    <row r="2" spans="2:4" ht="6" customHeight="1"/>
    <row r="3" spans="2:4"/>
    <row r="4" spans="2:4"/>
    <row r="5" spans="2:4"/>
    <row r="6" spans="2:4"/>
    <row r="7" spans="2:4" ht="61.5" customHeight="1">
      <c r="B7" s="237" t="s">
        <v>408</v>
      </c>
      <c r="C7" s="238"/>
      <c r="D7" s="238"/>
    </row>
    <row r="8" spans="2:4" ht="20.25">
      <c r="B8" s="231"/>
      <c r="C8" s="232"/>
      <c r="D8" s="232"/>
    </row>
    <row r="9" spans="2:4" ht="78.75">
      <c r="B9" s="239" t="s">
        <v>405</v>
      </c>
      <c r="C9" s="240"/>
      <c r="D9" s="233" t="s">
        <v>404</v>
      </c>
    </row>
    <row r="10" spans="2:4">
      <c r="B10" s="234"/>
      <c r="C10" s="234"/>
      <c r="D10" s="235"/>
    </row>
    <row r="11" spans="2:4" ht="78.75">
      <c r="B11" s="239" t="s">
        <v>406</v>
      </c>
      <c r="C11" s="240"/>
      <c r="D11" s="235" t="s">
        <v>407</v>
      </c>
    </row>
    <row r="12" spans="2:4"/>
    <row r="13" spans="2:4">
      <c r="B13" s="73" t="s">
        <v>376</v>
      </c>
      <c r="C13" s="73" t="s">
        <v>374</v>
      </c>
      <c r="D13" s="73" t="s">
        <v>375</v>
      </c>
    </row>
    <row r="14" spans="2:4">
      <c r="D14" s="65"/>
    </row>
    <row r="15" spans="2:4" ht="31.5">
      <c r="B15" s="74" t="s">
        <v>369</v>
      </c>
      <c r="C15" s="76" t="s">
        <v>364</v>
      </c>
      <c r="D15" s="75" t="s">
        <v>182</v>
      </c>
    </row>
    <row r="16" spans="2:4" ht="72.75" customHeight="1">
      <c r="B16" s="74"/>
      <c r="C16" s="76" t="s">
        <v>365</v>
      </c>
      <c r="D16" s="75" t="s">
        <v>196</v>
      </c>
    </row>
    <row r="17" spans="2:4" ht="31.5">
      <c r="B17" s="74" t="s">
        <v>370</v>
      </c>
      <c r="C17" s="76" t="s">
        <v>366</v>
      </c>
      <c r="D17" s="75" t="s">
        <v>272</v>
      </c>
    </row>
    <row r="18" spans="2:4" ht="47.25">
      <c r="B18" s="74"/>
      <c r="C18" s="76" t="s">
        <v>367</v>
      </c>
      <c r="D18" s="75" t="s">
        <v>19</v>
      </c>
    </row>
    <row r="19" spans="2:4" ht="31.5">
      <c r="B19" s="74"/>
      <c r="C19" s="76">
        <v>311</v>
      </c>
      <c r="D19" s="75" t="s">
        <v>199</v>
      </c>
    </row>
    <row r="20" spans="2:4" ht="47.25">
      <c r="B20" s="236" t="s">
        <v>371</v>
      </c>
      <c r="C20" s="76" t="s">
        <v>368</v>
      </c>
      <c r="D20" s="75" t="s">
        <v>21</v>
      </c>
    </row>
    <row r="21" spans="2:4" ht="47.25">
      <c r="B21" s="236"/>
      <c r="C21" s="76">
        <v>208</v>
      </c>
      <c r="D21" s="75" t="s">
        <v>2</v>
      </c>
    </row>
    <row r="22" spans="2:4" ht="78.75">
      <c r="B22" s="236"/>
      <c r="C22" s="76">
        <v>214</v>
      </c>
      <c r="D22" s="75" t="s">
        <v>3</v>
      </c>
    </row>
    <row r="23" spans="2:4" ht="63">
      <c r="B23" s="236" t="s">
        <v>372</v>
      </c>
      <c r="C23" s="76">
        <v>225</v>
      </c>
      <c r="D23" s="75" t="s">
        <v>7</v>
      </c>
    </row>
    <row r="24" spans="2:4" ht="31.5">
      <c r="B24" s="236"/>
      <c r="C24" s="76">
        <v>321</v>
      </c>
      <c r="D24" s="75" t="s">
        <v>11</v>
      </c>
    </row>
    <row r="25" spans="2:4" ht="47.25">
      <c r="B25" s="236" t="s">
        <v>373</v>
      </c>
      <c r="C25" s="76">
        <v>116</v>
      </c>
      <c r="D25" s="75" t="s">
        <v>22</v>
      </c>
    </row>
    <row r="26" spans="2:4" ht="31.5">
      <c r="B26" s="236"/>
      <c r="C26" s="76">
        <v>120</v>
      </c>
      <c r="D26" s="75" t="s">
        <v>25</v>
      </c>
    </row>
    <row r="27" spans="2:4" ht="31.5">
      <c r="B27" s="236"/>
      <c r="C27" s="76">
        <v>330</v>
      </c>
      <c r="D27" s="75" t="s">
        <v>15</v>
      </c>
    </row>
    <row r="28" spans="2:4"/>
    <row r="29" spans="2:4">
      <c r="B29" s="178" t="s">
        <v>390</v>
      </c>
    </row>
    <row r="30" spans="2:4"/>
    <row r="31" spans="2:4" hidden="1"/>
    <row r="32" spans="2:4" hidden="1"/>
  </sheetData>
  <mergeCells count="6">
    <mergeCell ref="B20:B22"/>
    <mergeCell ref="B23:B24"/>
    <mergeCell ref="B25:B27"/>
    <mergeCell ref="B7:D7"/>
    <mergeCell ref="B9:C9"/>
    <mergeCell ref="B11:C1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55"/>
  <sheetViews>
    <sheetView showGridLines="0" zoomScaleNormal="100" workbookViewId="0">
      <selection activeCell="A52" sqref="A52"/>
    </sheetView>
  </sheetViews>
  <sheetFormatPr baseColWidth="10" defaultColWidth="0" defaultRowHeight="15" zeroHeight="1"/>
  <cols>
    <col min="1" max="1" width="3.7109375" customWidth="1"/>
    <col min="2" max="2" width="51.140625" bestFit="1" customWidth="1"/>
    <col min="3" max="3" width="23.42578125" bestFit="1" customWidth="1"/>
    <col min="4" max="4" width="23" bestFit="1" customWidth="1"/>
    <col min="5" max="5" width="20.85546875" bestFit="1" customWidth="1"/>
    <col min="6" max="6" width="21.7109375" bestFit="1" customWidth="1"/>
    <col min="7" max="8" width="20.7109375" bestFit="1" customWidth="1"/>
    <col min="9" max="9" width="3.7109375" customWidth="1"/>
    <col min="10" max="16384" width="11.42578125" hidden="1"/>
  </cols>
  <sheetData>
    <row r="1" spans="2:8" ht="60.75" customHeight="1">
      <c r="B1" s="247"/>
      <c r="C1" s="247"/>
      <c r="D1" s="247"/>
      <c r="E1" s="247"/>
      <c r="F1" s="247"/>
      <c r="G1" s="247"/>
      <c r="H1" s="247"/>
    </row>
    <row r="2" spans="2:8">
      <c r="B2" s="77"/>
      <c r="C2" s="77"/>
      <c r="D2" s="77"/>
      <c r="E2" s="77"/>
      <c r="F2" s="77"/>
      <c r="G2" s="77"/>
      <c r="H2" s="77"/>
    </row>
    <row r="3" spans="2:8" ht="65.25" customHeight="1">
      <c r="B3" s="242" t="s">
        <v>7</v>
      </c>
      <c r="C3" s="242"/>
      <c r="D3" s="242"/>
      <c r="E3" s="242"/>
      <c r="F3" s="242"/>
      <c r="G3" s="242"/>
      <c r="H3" s="242"/>
    </row>
    <row r="4" spans="2:8" ht="90.75" customHeight="1">
      <c r="B4" s="278" t="s">
        <v>29</v>
      </c>
      <c r="C4" s="268" t="s">
        <v>8</v>
      </c>
      <c r="D4" s="268"/>
      <c r="E4" s="268" t="s">
        <v>9</v>
      </c>
      <c r="F4" s="268"/>
      <c r="G4" s="268" t="s">
        <v>10</v>
      </c>
      <c r="H4" s="268"/>
    </row>
    <row r="5" spans="2:8" ht="15.75">
      <c r="B5" s="278"/>
      <c r="C5" s="175">
        <v>2022</v>
      </c>
      <c r="D5" s="176">
        <v>2023</v>
      </c>
      <c r="E5" s="175">
        <v>2022</v>
      </c>
      <c r="F5" s="176">
        <v>2023</v>
      </c>
      <c r="G5" s="175">
        <v>2022</v>
      </c>
      <c r="H5" s="176">
        <v>2023</v>
      </c>
    </row>
    <row r="6" spans="2:8">
      <c r="B6" s="215" t="s">
        <v>30</v>
      </c>
      <c r="C6" s="217">
        <f>SUM(C7:C17)</f>
        <v>6895909057.6399994</v>
      </c>
      <c r="D6" s="217">
        <f>SUM(D7:D17)</f>
        <v>7404219204.6800003</v>
      </c>
      <c r="E6" s="217">
        <f>SUM(E7:E17)</f>
        <v>610325000</v>
      </c>
      <c r="F6" s="217">
        <f>SUM(F7:F17)</f>
        <v>472202000</v>
      </c>
      <c r="G6" s="217">
        <f t="shared" ref="G6:H6" si="0">SUM(G7:G17)</f>
        <v>275836362.30559999</v>
      </c>
      <c r="H6" s="217">
        <f t="shared" si="0"/>
        <v>296168768.18720001</v>
      </c>
    </row>
    <row r="7" spans="2:8">
      <c r="B7" s="216" t="s">
        <v>31</v>
      </c>
      <c r="C7" s="218">
        <v>4179939500</v>
      </c>
      <c r="D7" s="218">
        <v>4389844518</v>
      </c>
      <c r="E7" s="218">
        <v>266921000</v>
      </c>
      <c r="F7" s="218">
        <v>206514000</v>
      </c>
      <c r="G7" s="218">
        <f t="shared" ref="G7:G17" si="1">(C7)*0.04</f>
        <v>167197580</v>
      </c>
      <c r="H7" s="218">
        <f t="shared" ref="H7:H17" si="2">(D7)*0.04</f>
        <v>175593780.72</v>
      </c>
    </row>
    <row r="8" spans="2:8">
      <c r="B8" s="216" t="s">
        <v>32</v>
      </c>
      <c r="C8" s="219">
        <v>270411500</v>
      </c>
      <c r="D8" s="219">
        <v>241339600</v>
      </c>
      <c r="E8" s="219">
        <v>53757000</v>
      </c>
      <c r="F8" s="219">
        <v>41591000</v>
      </c>
      <c r="G8" s="219">
        <f t="shared" si="1"/>
        <v>10816460</v>
      </c>
      <c r="H8" s="219">
        <f t="shared" si="2"/>
        <v>9653584</v>
      </c>
    </row>
    <row r="9" spans="2:8">
      <c r="B9" s="216" t="s">
        <v>33</v>
      </c>
      <c r="C9" s="218">
        <v>382302428.89999998</v>
      </c>
      <c r="D9" s="218">
        <v>307804830.35000002</v>
      </c>
      <c r="E9" s="218">
        <v>62797000</v>
      </c>
      <c r="F9" s="218">
        <v>48585000</v>
      </c>
      <c r="G9" s="218">
        <f t="shared" si="1"/>
        <v>15292097.155999999</v>
      </c>
      <c r="H9" s="218">
        <f t="shared" si="2"/>
        <v>12312193.214000002</v>
      </c>
    </row>
    <row r="10" spans="2:8">
      <c r="B10" s="216" t="s">
        <v>34</v>
      </c>
      <c r="C10" s="219">
        <v>115602050</v>
      </c>
      <c r="D10" s="219">
        <v>147163132</v>
      </c>
      <c r="E10" s="219">
        <v>15942000</v>
      </c>
      <c r="F10" s="219">
        <v>12334000</v>
      </c>
      <c r="G10" s="219">
        <f t="shared" si="1"/>
        <v>4624082</v>
      </c>
      <c r="H10" s="219">
        <f t="shared" si="2"/>
        <v>5886525.2800000003</v>
      </c>
    </row>
    <row r="11" spans="2:8">
      <c r="B11" s="216" t="s">
        <v>35</v>
      </c>
      <c r="C11" s="218">
        <v>192464741</v>
      </c>
      <c r="D11" s="218">
        <v>213396903</v>
      </c>
      <c r="E11" s="218">
        <v>28195000</v>
      </c>
      <c r="F11" s="218">
        <v>21814000</v>
      </c>
      <c r="G11" s="218">
        <f t="shared" si="1"/>
        <v>7698589.6400000006</v>
      </c>
      <c r="H11" s="218">
        <f t="shared" si="2"/>
        <v>8535876.120000001</v>
      </c>
    </row>
    <row r="12" spans="2:8">
      <c r="B12" s="216" t="s">
        <v>36</v>
      </c>
      <c r="C12" s="219">
        <v>758538371</v>
      </c>
      <c r="D12" s="219">
        <v>900775713.20000005</v>
      </c>
      <c r="E12" s="219">
        <v>49233000</v>
      </c>
      <c r="F12" s="219">
        <v>38091000</v>
      </c>
      <c r="G12" s="219">
        <f t="shared" si="1"/>
        <v>30341534.84</v>
      </c>
      <c r="H12" s="219">
        <f t="shared" si="2"/>
        <v>36031028.528000005</v>
      </c>
    </row>
    <row r="13" spans="2:8">
      <c r="B13" s="216" t="s">
        <v>37</v>
      </c>
      <c r="C13" s="218">
        <v>181965679.74000001</v>
      </c>
      <c r="D13" s="218">
        <v>257421600.13</v>
      </c>
      <c r="E13" s="218">
        <v>25399000</v>
      </c>
      <c r="F13" s="218">
        <v>19651000</v>
      </c>
      <c r="G13" s="218">
        <f t="shared" si="1"/>
        <v>7278627.1896000002</v>
      </c>
      <c r="H13" s="218">
        <f t="shared" si="2"/>
        <v>10296864.0052</v>
      </c>
    </row>
    <row r="14" spans="2:8">
      <c r="B14" s="216" t="s">
        <v>38</v>
      </c>
      <c r="C14" s="219">
        <v>310355850</v>
      </c>
      <c r="D14" s="219">
        <v>281808613</v>
      </c>
      <c r="E14" s="219">
        <v>48827000</v>
      </c>
      <c r="F14" s="219">
        <v>37777000</v>
      </c>
      <c r="G14" s="219">
        <f t="shared" si="1"/>
        <v>12414234</v>
      </c>
      <c r="H14" s="219">
        <f t="shared" si="2"/>
        <v>11272344.52</v>
      </c>
    </row>
    <row r="15" spans="2:8">
      <c r="B15" s="216" t="s">
        <v>39</v>
      </c>
      <c r="C15" s="218">
        <v>243856400</v>
      </c>
      <c r="D15" s="218">
        <v>281720800</v>
      </c>
      <c r="E15" s="218">
        <v>21165000</v>
      </c>
      <c r="F15" s="218">
        <v>16375000</v>
      </c>
      <c r="G15" s="218">
        <f t="shared" si="1"/>
        <v>9754256</v>
      </c>
      <c r="H15" s="218">
        <f t="shared" si="2"/>
        <v>11268832</v>
      </c>
    </row>
    <row r="16" spans="2:8">
      <c r="B16" s="216" t="s">
        <v>40</v>
      </c>
      <c r="C16" s="219">
        <v>144343337</v>
      </c>
      <c r="D16" s="219">
        <v>212236455</v>
      </c>
      <c r="E16" s="219">
        <v>14634000</v>
      </c>
      <c r="F16" s="219">
        <v>11323000</v>
      </c>
      <c r="G16" s="219">
        <f t="shared" si="1"/>
        <v>5773733.4800000004</v>
      </c>
      <c r="H16" s="219">
        <f t="shared" si="2"/>
        <v>8489458.1999999993</v>
      </c>
    </row>
    <row r="17" spans="2:8">
      <c r="B17" s="216" t="s">
        <v>41</v>
      </c>
      <c r="C17" s="218">
        <v>116129200</v>
      </c>
      <c r="D17" s="218">
        <v>170707040</v>
      </c>
      <c r="E17" s="218">
        <v>23455000</v>
      </c>
      <c r="F17" s="218">
        <v>18147000</v>
      </c>
      <c r="G17" s="218">
        <f t="shared" si="1"/>
        <v>4645168</v>
      </c>
      <c r="H17" s="218">
        <f t="shared" si="2"/>
        <v>6828281.6000000006</v>
      </c>
    </row>
    <row r="18" spans="2:8" ht="15.75">
      <c r="B18" s="93" t="s">
        <v>42</v>
      </c>
      <c r="C18" s="220">
        <f>SUM(C7:C17)</f>
        <v>6895909057.6399994</v>
      </c>
      <c r="D18" s="220">
        <f>SUM(D7:D17)</f>
        <v>7404219204.6800003</v>
      </c>
      <c r="E18" s="220">
        <f>SUM(E7:E17)</f>
        <v>610325000</v>
      </c>
      <c r="F18" s="220">
        <f>SUM(F7:F17)</f>
        <v>472202000</v>
      </c>
      <c r="G18" s="220">
        <f t="shared" ref="G18:H18" si="3">SUM(G7:G17)</f>
        <v>275836362.30559999</v>
      </c>
      <c r="H18" s="220">
        <f t="shared" si="3"/>
        <v>296168768.18720001</v>
      </c>
    </row>
    <row r="19" spans="2:8" ht="15.75">
      <c r="C19" s="4"/>
    </row>
    <row r="20" spans="2:8">
      <c r="B20" s="263" t="s">
        <v>394</v>
      </c>
      <c r="C20" s="263"/>
    </row>
    <row r="21" spans="2:8" ht="15.75">
      <c r="C21" s="4"/>
    </row>
    <row r="22" spans="2:8">
      <c r="B22" s="263" t="s">
        <v>396</v>
      </c>
      <c r="C22" s="263"/>
    </row>
    <row r="23" spans="2:8">
      <c r="B23" s="69" t="s">
        <v>31</v>
      </c>
      <c r="C23" s="279" t="s">
        <v>51</v>
      </c>
      <c r="D23" s="279"/>
      <c r="E23" s="279"/>
      <c r="F23" s="279"/>
      <c r="G23" s="279"/>
      <c r="H23" s="279"/>
    </row>
    <row r="24" spans="2:8">
      <c r="B24" s="69" t="s">
        <v>32</v>
      </c>
      <c r="C24" s="279" t="s">
        <v>52</v>
      </c>
      <c r="D24" s="279"/>
      <c r="E24" s="279"/>
      <c r="F24" s="279"/>
      <c r="G24" s="279"/>
      <c r="H24" s="279"/>
    </row>
    <row r="25" spans="2:8">
      <c r="B25" s="69" t="s">
        <v>33</v>
      </c>
      <c r="C25" s="279" t="s">
        <v>53</v>
      </c>
      <c r="D25" s="279"/>
      <c r="E25" s="279"/>
      <c r="F25" s="279"/>
      <c r="G25" s="279"/>
      <c r="H25" s="279"/>
    </row>
    <row r="26" spans="2:8">
      <c r="B26" s="69" t="s">
        <v>34</v>
      </c>
      <c r="C26" s="279" t="s">
        <v>54</v>
      </c>
      <c r="D26" s="279"/>
      <c r="E26" s="279"/>
      <c r="F26" s="279"/>
      <c r="G26" s="279"/>
      <c r="H26" s="279"/>
    </row>
    <row r="27" spans="2:8">
      <c r="B27" s="69" t="s">
        <v>35</v>
      </c>
      <c r="C27" s="279" t="s">
        <v>55</v>
      </c>
      <c r="D27" s="279"/>
      <c r="E27" s="279"/>
      <c r="F27" s="279"/>
      <c r="G27" s="279"/>
      <c r="H27" s="279"/>
    </row>
    <row r="28" spans="2:8">
      <c r="B28" s="69" t="s">
        <v>36</v>
      </c>
      <c r="C28" s="279" t="s">
        <v>56</v>
      </c>
      <c r="D28" s="279"/>
      <c r="E28" s="279"/>
      <c r="F28" s="279"/>
      <c r="G28" s="279"/>
      <c r="H28" s="279"/>
    </row>
    <row r="29" spans="2:8">
      <c r="B29" s="69" t="s">
        <v>37</v>
      </c>
      <c r="C29" s="279" t="s">
        <v>57</v>
      </c>
      <c r="D29" s="279"/>
      <c r="E29" s="279"/>
      <c r="F29" s="279"/>
      <c r="G29" s="279"/>
      <c r="H29" s="279"/>
    </row>
    <row r="30" spans="2:8">
      <c r="B30" s="69" t="s">
        <v>38</v>
      </c>
      <c r="C30" s="279" t="s">
        <v>58</v>
      </c>
      <c r="D30" s="279"/>
      <c r="E30" s="279"/>
      <c r="F30" s="279"/>
      <c r="G30" s="279"/>
      <c r="H30" s="279"/>
    </row>
    <row r="31" spans="2:8">
      <c r="B31" s="69" t="s">
        <v>39</v>
      </c>
      <c r="C31" s="279" t="s">
        <v>59</v>
      </c>
      <c r="D31" s="279"/>
      <c r="E31" s="279"/>
      <c r="F31" s="279"/>
      <c r="G31" s="279"/>
      <c r="H31" s="279"/>
    </row>
    <row r="32" spans="2:8" ht="15" customHeight="1">
      <c r="B32" s="69" t="s">
        <v>40</v>
      </c>
      <c r="C32" s="279" t="s">
        <v>60</v>
      </c>
      <c r="D32" s="279"/>
      <c r="E32" s="279"/>
      <c r="F32" s="279"/>
      <c r="G32" s="279"/>
      <c r="H32" s="279"/>
    </row>
    <row r="33" spans="2:8" ht="26.25" customHeight="1">
      <c r="B33" s="69" t="s">
        <v>41</v>
      </c>
      <c r="C33" s="279" t="s">
        <v>61</v>
      </c>
      <c r="D33" s="279"/>
      <c r="E33" s="279"/>
      <c r="F33" s="279"/>
      <c r="G33" s="279"/>
      <c r="H33" s="279"/>
    </row>
    <row r="34" spans="2:8">
      <c r="C34" s="5"/>
    </row>
    <row r="35" spans="2:8">
      <c r="C35" s="5"/>
    </row>
    <row r="36" spans="2:8">
      <c r="B36" s="263" t="s">
        <v>397</v>
      </c>
      <c r="C36" s="263"/>
    </row>
    <row r="37" spans="2:8" s="188" customFormat="1">
      <c r="B37" s="69" t="s">
        <v>31</v>
      </c>
      <c r="C37" s="279" t="s">
        <v>62</v>
      </c>
      <c r="D37" s="279"/>
      <c r="E37" s="279"/>
      <c r="F37" s="279"/>
      <c r="G37" s="279"/>
      <c r="H37" s="279"/>
    </row>
    <row r="38" spans="2:8" s="188" customFormat="1">
      <c r="B38" s="69" t="s">
        <v>32</v>
      </c>
      <c r="C38" s="279" t="s">
        <v>63</v>
      </c>
      <c r="D38" s="279"/>
      <c r="E38" s="279"/>
      <c r="F38" s="279"/>
      <c r="G38" s="279"/>
      <c r="H38" s="279"/>
    </row>
    <row r="39" spans="2:8" s="188" customFormat="1">
      <c r="B39" s="69" t="s">
        <v>33</v>
      </c>
      <c r="C39" s="279" t="s">
        <v>64</v>
      </c>
      <c r="D39" s="279"/>
      <c r="E39" s="279"/>
      <c r="F39" s="279"/>
      <c r="G39" s="279"/>
      <c r="H39" s="279"/>
    </row>
    <row r="40" spans="2:8" s="188" customFormat="1">
      <c r="B40" s="69" t="s">
        <v>34</v>
      </c>
      <c r="C40" s="279" t="s">
        <v>65</v>
      </c>
      <c r="D40" s="279"/>
      <c r="E40" s="279"/>
      <c r="F40" s="279"/>
      <c r="G40" s="279"/>
      <c r="H40" s="279"/>
    </row>
    <row r="41" spans="2:8" s="188" customFormat="1">
      <c r="B41" s="69" t="s">
        <v>35</v>
      </c>
      <c r="C41" s="279" t="s">
        <v>66</v>
      </c>
      <c r="D41" s="279"/>
      <c r="E41" s="279"/>
      <c r="F41" s="279"/>
      <c r="G41" s="279"/>
      <c r="H41" s="279"/>
    </row>
    <row r="42" spans="2:8" s="188" customFormat="1">
      <c r="B42" s="69" t="s">
        <v>36</v>
      </c>
      <c r="C42" s="279" t="s">
        <v>67</v>
      </c>
      <c r="D42" s="279"/>
      <c r="E42" s="279"/>
      <c r="F42" s="279"/>
      <c r="G42" s="279"/>
      <c r="H42" s="279"/>
    </row>
    <row r="43" spans="2:8" s="188" customFormat="1">
      <c r="B43" s="69" t="s">
        <v>37</v>
      </c>
      <c r="C43" s="279" t="s">
        <v>68</v>
      </c>
      <c r="D43" s="279"/>
      <c r="E43" s="279"/>
      <c r="F43" s="279"/>
      <c r="G43" s="279"/>
      <c r="H43" s="279"/>
    </row>
    <row r="44" spans="2:8" s="188" customFormat="1">
      <c r="B44" s="69" t="s">
        <v>38</v>
      </c>
      <c r="C44" s="279" t="s">
        <v>69</v>
      </c>
      <c r="D44" s="279"/>
      <c r="E44" s="279"/>
      <c r="F44" s="279"/>
      <c r="G44" s="279"/>
      <c r="H44" s="279"/>
    </row>
    <row r="45" spans="2:8" s="188" customFormat="1">
      <c r="B45" s="69" t="s">
        <v>39</v>
      </c>
      <c r="C45" s="279" t="s">
        <v>70</v>
      </c>
      <c r="D45" s="279"/>
      <c r="E45" s="279"/>
      <c r="F45" s="279"/>
      <c r="G45" s="279"/>
      <c r="H45" s="279"/>
    </row>
    <row r="46" spans="2:8" s="188" customFormat="1">
      <c r="B46" s="69" t="s">
        <v>40</v>
      </c>
      <c r="C46" s="279" t="s">
        <v>71</v>
      </c>
      <c r="D46" s="279"/>
      <c r="E46" s="279"/>
      <c r="F46" s="279"/>
      <c r="G46" s="279"/>
      <c r="H46" s="279"/>
    </row>
    <row r="47" spans="2:8" s="188" customFormat="1">
      <c r="B47" s="69" t="s">
        <v>41</v>
      </c>
      <c r="C47" s="279" t="s">
        <v>72</v>
      </c>
      <c r="D47" s="279"/>
      <c r="E47" s="279"/>
      <c r="F47" s="279"/>
      <c r="G47" s="279"/>
      <c r="H47" s="279"/>
    </row>
    <row r="48" spans="2:8"/>
    <row r="49" spans="2:8" ht="51">
      <c r="B49" s="69" t="s">
        <v>75</v>
      </c>
      <c r="C49" s="280" t="s">
        <v>76</v>
      </c>
      <c r="D49" s="280"/>
      <c r="E49" s="280"/>
      <c r="F49" s="280"/>
      <c r="G49" s="280"/>
      <c r="H49" s="280"/>
    </row>
    <row r="50" spans="2:8" ht="51">
      <c r="B50" s="69" t="s">
        <v>74</v>
      </c>
      <c r="C50" s="280" t="s">
        <v>73</v>
      </c>
      <c r="D50" s="280"/>
      <c r="E50" s="280"/>
      <c r="F50" s="280"/>
      <c r="G50" s="280"/>
      <c r="H50" s="280"/>
    </row>
    <row r="51" spans="2:8"/>
    <row r="52" spans="2:8">
      <c r="B52" s="178" t="s">
        <v>390</v>
      </c>
    </row>
    <row r="53" spans="2:8"/>
    <row r="54" spans="2:8" hidden="1"/>
    <row r="55" spans="2:8" hidden="1"/>
  </sheetData>
  <mergeCells count="33">
    <mergeCell ref="C37:H37"/>
    <mergeCell ref="C49:H49"/>
    <mergeCell ref="C50:H50"/>
    <mergeCell ref="C42:H42"/>
    <mergeCell ref="C41:H41"/>
    <mergeCell ref="C40:H40"/>
    <mergeCell ref="C39:H39"/>
    <mergeCell ref="C38:H38"/>
    <mergeCell ref="C47:H47"/>
    <mergeCell ref="C46:H46"/>
    <mergeCell ref="C45:H45"/>
    <mergeCell ref="C44:H44"/>
    <mergeCell ref="C43:H43"/>
    <mergeCell ref="B20:C20"/>
    <mergeCell ref="B22:C22"/>
    <mergeCell ref="B36:C36"/>
    <mergeCell ref="C23:H23"/>
    <mergeCell ref="C24:H24"/>
    <mergeCell ref="C25:H25"/>
    <mergeCell ref="C26:H26"/>
    <mergeCell ref="C27:H27"/>
    <mergeCell ref="C28:H28"/>
    <mergeCell ref="C30:H30"/>
    <mergeCell ref="C29:H29"/>
    <mergeCell ref="C31:H31"/>
    <mergeCell ref="C32:H32"/>
    <mergeCell ref="C33:H33"/>
    <mergeCell ref="E4:F4"/>
    <mergeCell ref="G4:H4"/>
    <mergeCell ref="C4:D4"/>
    <mergeCell ref="B1:H1"/>
    <mergeCell ref="B3:H3"/>
    <mergeCell ref="B4:B5"/>
  </mergeCells>
  <hyperlinks>
    <hyperlink ref="C23" r:id="rId1" location="page=2"/>
    <hyperlink ref="C24" r:id="rId2" location="page=48"/>
    <hyperlink ref="C25" r:id="rId3"/>
    <hyperlink ref="C26" r:id="rId4" location="page=36"/>
    <hyperlink ref="C27" r:id="rId5" location="page=33"/>
    <hyperlink ref="C28" r:id="rId6" location="page=43"/>
    <hyperlink ref="C29" r:id="rId7" location="page=81"/>
    <hyperlink ref="C30" r:id="rId8" location="page=25"/>
    <hyperlink ref="C31" r:id="rId9" location="page=20"/>
    <hyperlink ref="C32" r:id="rId10" location="page=35"/>
    <hyperlink ref="C33" r:id="rId11"/>
    <hyperlink ref="C42" r:id="rId12" location="page=102"/>
    <hyperlink ref="C46" r:id="rId13" location="page=41"/>
    <hyperlink ref="C40" r:id="rId14" location="page=37"/>
    <hyperlink ref="C41" r:id="rId15" location="page=32 "/>
    <hyperlink ref="C43" r:id="rId16" location="page=37"/>
    <hyperlink ref="C39" r:id="rId17" location="page=2"/>
    <hyperlink ref="C44" r:id="rId18" location="page=73"/>
    <hyperlink ref="C45" r:id="rId19" location="page=2"/>
    <hyperlink ref="C37" r:id="rId20" location="page=244"/>
    <hyperlink ref="C47" r:id="rId21" location="page=90"/>
    <hyperlink ref="C38" r:id="rId22" location="page=4"/>
    <hyperlink ref="C49" r:id="rId23" location="page=2"/>
  </hyperlinks>
  <pageMargins left="0.7" right="0.7" top="0.75" bottom="0.75" header="0.3" footer="0.3"/>
  <pageSetup orientation="portrait" r:id="rId24"/>
  <drawing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G21"/>
  <sheetViews>
    <sheetView showGridLines="0" zoomScaleNormal="100" workbookViewId="0">
      <selection activeCell="A20" sqref="A20"/>
    </sheetView>
  </sheetViews>
  <sheetFormatPr baseColWidth="10" defaultColWidth="0" defaultRowHeight="15.75" zeroHeight="1"/>
  <cols>
    <col min="1" max="1" width="3.42578125" style="65" customWidth="1"/>
    <col min="2" max="2" width="51.7109375" style="65" bestFit="1" customWidth="1"/>
    <col min="3" max="5" width="13.85546875" style="65" customWidth="1"/>
    <col min="6" max="6" width="21" style="65" customWidth="1"/>
    <col min="7" max="7" width="4" style="65" customWidth="1"/>
    <col min="8" max="16384" width="11.42578125" style="65" hidden="1"/>
  </cols>
  <sheetData>
    <row r="1" spans="2:6" ht="59.25" customHeight="1">
      <c r="B1" s="281"/>
      <c r="C1" s="281"/>
      <c r="D1" s="281"/>
      <c r="E1" s="281"/>
      <c r="F1" s="281"/>
    </row>
    <row r="2" spans="2:6">
      <c r="B2" s="107"/>
      <c r="C2" s="107"/>
      <c r="D2" s="107"/>
      <c r="E2" s="107"/>
      <c r="F2" s="107"/>
    </row>
    <row r="3" spans="2:6" ht="53.25" customHeight="1">
      <c r="B3" s="242" t="s">
        <v>22</v>
      </c>
      <c r="C3" s="242"/>
      <c r="D3" s="242"/>
      <c r="E3" s="242"/>
      <c r="F3" s="242"/>
    </row>
    <row r="4" spans="2:6" ht="75" customHeight="1">
      <c r="B4" s="282" t="s">
        <v>29</v>
      </c>
      <c r="C4" s="245" t="s">
        <v>23</v>
      </c>
      <c r="D4" s="245"/>
      <c r="E4" s="245" t="s">
        <v>24</v>
      </c>
      <c r="F4" s="245"/>
    </row>
    <row r="5" spans="2:6">
      <c r="B5" s="282"/>
      <c r="C5" s="175">
        <v>2020</v>
      </c>
      <c r="D5" s="176">
        <v>2021</v>
      </c>
      <c r="E5" s="175">
        <v>2020</v>
      </c>
      <c r="F5" s="176">
        <v>2021</v>
      </c>
    </row>
    <row r="6" spans="2:6">
      <c r="B6" s="221" t="s">
        <v>30</v>
      </c>
      <c r="C6" s="95">
        <v>571.76</v>
      </c>
      <c r="D6" s="95">
        <v>692.78</v>
      </c>
      <c r="E6" s="95">
        <v>11</v>
      </c>
      <c r="F6" s="95">
        <v>11</v>
      </c>
    </row>
    <row r="7" spans="2:6">
      <c r="B7" s="222" t="s">
        <v>31</v>
      </c>
      <c r="C7" s="2">
        <v>53.82</v>
      </c>
      <c r="D7" s="2">
        <v>66.89</v>
      </c>
      <c r="E7" s="2">
        <v>1</v>
      </c>
      <c r="F7" s="2">
        <v>1</v>
      </c>
    </row>
    <row r="8" spans="2:6">
      <c r="B8" s="222" t="s">
        <v>32</v>
      </c>
      <c r="C8" s="3">
        <v>48.66</v>
      </c>
      <c r="D8" s="3">
        <v>64.05</v>
      </c>
      <c r="E8" s="3">
        <v>1</v>
      </c>
      <c r="F8" s="3">
        <v>1</v>
      </c>
    </row>
    <row r="9" spans="2:6">
      <c r="B9" s="222" t="s">
        <v>33</v>
      </c>
      <c r="C9" s="2">
        <v>44.75</v>
      </c>
      <c r="D9" s="2">
        <v>38.65</v>
      </c>
      <c r="E9" s="2">
        <v>1</v>
      </c>
      <c r="F9" s="2">
        <v>1</v>
      </c>
    </row>
    <row r="10" spans="2:6">
      <c r="B10" s="222" t="s">
        <v>34</v>
      </c>
      <c r="C10" s="3">
        <v>43.54</v>
      </c>
      <c r="D10" s="3">
        <v>49.82</v>
      </c>
      <c r="E10" s="3">
        <v>1</v>
      </c>
      <c r="F10" s="3">
        <v>1</v>
      </c>
    </row>
    <row r="11" spans="2:6">
      <c r="B11" s="222" t="s">
        <v>35</v>
      </c>
      <c r="C11" s="2">
        <v>14.48</v>
      </c>
      <c r="D11" s="2">
        <v>18.97</v>
      </c>
      <c r="E11" s="2">
        <v>1</v>
      </c>
      <c r="F11" s="2">
        <v>1</v>
      </c>
    </row>
    <row r="12" spans="2:6">
      <c r="B12" s="222" t="s">
        <v>36</v>
      </c>
      <c r="C12" s="3">
        <v>95.24</v>
      </c>
      <c r="D12" s="3">
        <v>100</v>
      </c>
      <c r="E12" s="3">
        <v>1</v>
      </c>
      <c r="F12" s="3">
        <v>1</v>
      </c>
    </row>
    <row r="13" spans="2:6">
      <c r="B13" s="222" t="s">
        <v>37</v>
      </c>
      <c r="C13" s="2">
        <v>92.36</v>
      </c>
      <c r="D13" s="2">
        <v>94.86</v>
      </c>
      <c r="E13" s="2">
        <v>1</v>
      </c>
      <c r="F13" s="2">
        <v>1</v>
      </c>
    </row>
    <row r="14" spans="2:6">
      <c r="B14" s="222" t="s">
        <v>38</v>
      </c>
      <c r="C14" s="3">
        <v>75.739999999999995</v>
      </c>
      <c r="D14" s="3">
        <v>83.23</v>
      </c>
      <c r="E14" s="3">
        <v>1</v>
      </c>
      <c r="F14" s="3">
        <v>1</v>
      </c>
    </row>
    <row r="15" spans="2:6">
      <c r="B15" s="222" t="s">
        <v>39</v>
      </c>
      <c r="C15" s="2">
        <v>79.03</v>
      </c>
      <c r="D15" s="2">
        <v>76.81</v>
      </c>
      <c r="E15" s="2">
        <v>1</v>
      </c>
      <c r="F15" s="2">
        <v>1</v>
      </c>
    </row>
    <row r="16" spans="2:6">
      <c r="B16" s="222" t="s">
        <v>40</v>
      </c>
      <c r="C16" s="3">
        <v>24.14</v>
      </c>
      <c r="D16" s="3">
        <v>74.84</v>
      </c>
      <c r="E16" s="3">
        <v>1</v>
      </c>
      <c r="F16" s="3">
        <v>1</v>
      </c>
    </row>
    <row r="17" spans="2:6">
      <c r="B17" s="222" t="s">
        <v>41</v>
      </c>
      <c r="C17" s="2">
        <v>0</v>
      </c>
      <c r="D17" s="2">
        <v>24.66</v>
      </c>
      <c r="E17" s="2">
        <v>1</v>
      </c>
      <c r="F17" s="2">
        <v>1</v>
      </c>
    </row>
    <row r="18" spans="2:6">
      <c r="B18" s="94" t="s">
        <v>42</v>
      </c>
      <c r="C18" s="95">
        <v>571.76</v>
      </c>
      <c r="D18" s="95">
        <v>692.78</v>
      </c>
      <c r="E18" s="95">
        <v>11</v>
      </c>
      <c r="F18" s="95">
        <v>11</v>
      </c>
    </row>
    <row r="19" spans="2:6"/>
    <row r="20" spans="2:6">
      <c r="B20" s="178" t="s">
        <v>390</v>
      </c>
    </row>
    <row r="21" spans="2:6"/>
  </sheetData>
  <mergeCells count="5">
    <mergeCell ref="B3:F3"/>
    <mergeCell ref="B1:F1"/>
    <mergeCell ref="C4:D4"/>
    <mergeCell ref="E4:F4"/>
    <mergeCell ref="B4:B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56"/>
  <sheetViews>
    <sheetView showGridLines="0" zoomScaleNormal="100" workbookViewId="0">
      <selection activeCell="A38" sqref="A38"/>
    </sheetView>
  </sheetViews>
  <sheetFormatPr baseColWidth="10" defaultColWidth="0" defaultRowHeight="15"/>
  <cols>
    <col min="1" max="1" width="4.42578125" customWidth="1"/>
    <col min="2" max="2" width="61.42578125" bestFit="1" customWidth="1"/>
    <col min="3" max="4" width="22.7109375" bestFit="1" customWidth="1"/>
    <col min="5" max="5" width="19.85546875" bestFit="1" customWidth="1"/>
    <col min="6" max="6" width="20.140625" bestFit="1" customWidth="1"/>
    <col min="7" max="7" width="22" bestFit="1" customWidth="1"/>
    <col min="8" max="8" width="21.7109375" bestFit="1" customWidth="1"/>
    <col min="9" max="9" width="22.28515625" bestFit="1" customWidth="1"/>
    <col min="10" max="10" width="23" bestFit="1" customWidth="1"/>
    <col min="11" max="11" width="21.7109375" bestFit="1" customWidth="1"/>
    <col min="12" max="12" width="20.85546875" bestFit="1" customWidth="1"/>
    <col min="13" max="13" width="22.42578125" bestFit="1" customWidth="1"/>
    <col min="14" max="14" width="23" bestFit="1" customWidth="1"/>
    <col min="15" max="15" width="19.85546875" bestFit="1" customWidth="1"/>
    <col min="16" max="16" width="19.42578125" bestFit="1" customWidth="1"/>
    <col min="17" max="17" width="18.28515625" bestFit="1" customWidth="1"/>
    <col min="18" max="18" width="18" bestFit="1" customWidth="1"/>
    <col min="19" max="19" width="19.85546875" bestFit="1" customWidth="1"/>
    <col min="20" max="20" width="20.42578125" bestFit="1" customWidth="1"/>
    <col min="21" max="21" width="4.7109375" customWidth="1"/>
    <col min="22" max="16384" width="11.42578125" hidden="1"/>
  </cols>
  <sheetData>
    <row r="1" spans="2:20" ht="146.25" customHeight="1">
      <c r="B1" s="247"/>
      <c r="C1" s="247"/>
      <c r="D1" s="247"/>
      <c r="E1" s="247"/>
      <c r="F1" s="247"/>
      <c r="G1" s="247"/>
      <c r="H1" s="247"/>
      <c r="I1" s="247"/>
      <c r="J1" s="247"/>
      <c r="K1" s="247"/>
      <c r="L1" s="247"/>
      <c r="M1" s="247"/>
      <c r="N1" s="247"/>
      <c r="O1" s="247"/>
      <c r="P1" s="247"/>
      <c r="Q1" s="247"/>
      <c r="R1" s="247"/>
      <c r="S1" s="247"/>
      <c r="T1" s="247"/>
    </row>
    <row r="2" spans="2:20">
      <c r="B2" s="77"/>
      <c r="C2" s="77"/>
      <c r="D2" s="77"/>
      <c r="E2" s="77"/>
      <c r="F2" s="77"/>
      <c r="G2" s="77"/>
      <c r="H2" s="77"/>
      <c r="I2" s="77"/>
      <c r="J2" s="77"/>
      <c r="K2" s="77"/>
      <c r="L2" s="77"/>
      <c r="M2" s="77"/>
      <c r="N2" s="77"/>
      <c r="O2" s="77"/>
      <c r="P2" s="77"/>
      <c r="Q2" s="77"/>
      <c r="R2" s="77"/>
      <c r="S2" s="77"/>
      <c r="T2" s="77"/>
    </row>
    <row r="3" spans="2:20" ht="44.25" customHeight="1">
      <c r="B3" s="283" t="s">
        <v>11</v>
      </c>
      <c r="C3" s="283"/>
      <c r="D3" s="283"/>
      <c r="E3" s="283"/>
      <c r="F3" s="108"/>
      <c r="G3" s="108"/>
      <c r="H3" s="108"/>
      <c r="I3" s="108"/>
      <c r="J3" s="108"/>
      <c r="K3" s="108"/>
      <c r="L3" s="108"/>
      <c r="M3" s="108"/>
      <c r="N3" s="108"/>
      <c r="O3" s="108"/>
      <c r="P3" s="108"/>
      <c r="Q3" s="108"/>
      <c r="R3" s="108"/>
      <c r="S3" s="108"/>
      <c r="T3" s="108"/>
    </row>
    <row r="4" spans="2:20" ht="93.95" customHeight="1">
      <c r="B4" s="282" t="s">
        <v>29</v>
      </c>
      <c r="C4" s="245" t="s">
        <v>12</v>
      </c>
      <c r="D4" s="245"/>
      <c r="E4" s="245" t="s">
        <v>13</v>
      </c>
      <c r="F4" s="245"/>
      <c r="G4" s="245" t="s">
        <v>14</v>
      </c>
      <c r="H4" s="245"/>
      <c r="I4" s="245" t="s">
        <v>43</v>
      </c>
      <c r="J4" s="245"/>
      <c r="K4" s="245" t="s">
        <v>44</v>
      </c>
      <c r="L4" s="245"/>
      <c r="M4" s="245" t="s">
        <v>45</v>
      </c>
      <c r="N4" s="245"/>
      <c r="O4" s="245" t="s">
        <v>46</v>
      </c>
      <c r="P4" s="245"/>
      <c r="Q4" s="245" t="s">
        <v>47</v>
      </c>
      <c r="R4" s="245"/>
      <c r="S4" s="245" t="s">
        <v>48</v>
      </c>
      <c r="T4" s="245"/>
    </row>
    <row r="5" spans="2:20" ht="16.5" customHeight="1">
      <c r="B5" s="282"/>
      <c r="C5" s="175">
        <v>2021</v>
      </c>
      <c r="D5" s="176">
        <v>2022</v>
      </c>
      <c r="E5" s="175">
        <v>2021</v>
      </c>
      <c r="F5" s="176">
        <v>2022</v>
      </c>
      <c r="G5" s="175">
        <v>2021</v>
      </c>
      <c r="H5" s="176">
        <v>2022</v>
      </c>
      <c r="I5" s="175">
        <v>2021</v>
      </c>
      <c r="J5" s="176">
        <v>2022</v>
      </c>
      <c r="K5" s="175">
        <v>2021</v>
      </c>
      <c r="L5" s="176">
        <v>2022</v>
      </c>
      <c r="M5" s="175">
        <v>2021</v>
      </c>
      <c r="N5" s="176">
        <v>2022</v>
      </c>
      <c r="O5" s="175">
        <v>2021</v>
      </c>
      <c r="P5" s="176">
        <v>2022</v>
      </c>
      <c r="Q5" s="175">
        <v>2021</v>
      </c>
      <c r="R5" s="176">
        <v>2022</v>
      </c>
      <c r="S5" s="175">
        <v>2021</v>
      </c>
      <c r="T5" s="176">
        <v>2022</v>
      </c>
    </row>
    <row r="6" spans="2:20" ht="15.75" customHeight="1">
      <c r="B6" s="221" t="s">
        <v>30</v>
      </c>
      <c r="C6" s="225">
        <f t="shared" ref="C6:H6" si="0">SUM(C7:C17)</f>
        <v>761086232.62</v>
      </c>
      <c r="D6" s="225">
        <f t="shared" si="0"/>
        <v>893431458.84000003</v>
      </c>
      <c r="E6" s="225">
        <f t="shared" si="0"/>
        <v>46886944.460000001</v>
      </c>
      <c r="F6" s="225">
        <f t="shared" si="0"/>
        <v>58976397.869999997</v>
      </c>
      <c r="G6" s="225">
        <f t="shared" si="0"/>
        <v>500373154.19999999</v>
      </c>
      <c r="H6" s="225">
        <f t="shared" si="0"/>
        <v>591141925.17000008</v>
      </c>
      <c r="I6" s="225">
        <v>904030936.82002008</v>
      </c>
      <c r="J6" s="225">
        <v>271390490.46003002</v>
      </c>
      <c r="K6" s="225">
        <v>67006297.960019991</v>
      </c>
      <c r="L6" s="225">
        <v>122332930.03003</v>
      </c>
      <c r="M6" s="225">
        <v>918614986.69001997</v>
      </c>
      <c r="N6" s="225">
        <v>975052387.65004015</v>
      </c>
      <c r="O6" s="225">
        <v>91618060.560059994</v>
      </c>
      <c r="P6" s="225">
        <v>28395415.640030004</v>
      </c>
      <c r="Q6" s="225">
        <v>1763219.6800599997</v>
      </c>
      <c r="R6" s="225">
        <v>3055891.6900300002</v>
      </c>
      <c r="S6" s="225">
        <v>56266564.680059992</v>
      </c>
      <c r="T6" s="225">
        <v>131115068.16005</v>
      </c>
    </row>
    <row r="7" spans="2:20">
      <c r="B7" s="222" t="s">
        <v>31</v>
      </c>
      <c r="C7" s="226">
        <v>596058000</v>
      </c>
      <c r="D7" s="226">
        <v>683919000</v>
      </c>
      <c r="E7" s="226">
        <v>33167000</v>
      </c>
      <c r="F7" s="226">
        <v>43400000</v>
      </c>
      <c r="G7" s="226">
        <v>375446000</v>
      </c>
      <c r="H7" s="226">
        <v>346494000</v>
      </c>
      <c r="I7" s="226">
        <v>650873703.85000002</v>
      </c>
      <c r="J7" s="226">
        <v>1.0000000000000001E-5</v>
      </c>
      <c r="K7" s="226">
        <v>52321732.509999998</v>
      </c>
      <c r="L7" s="226">
        <v>1.0000000000000001E-5</v>
      </c>
      <c r="M7" s="226">
        <v>525341455</v>
      </c>
      <c r="N7" s="226">
        <v>2.0000000000000002E-5</v>
      </c>
      <c r="O7" s="226">
        <v>67828388</v>
      </c>
      <c r="P7" s="226">
        <v>1.0000000000000001E-5</v>
      </c>
      <c r="Q7" s="226">
        <v>1660100</v>
      </c>
      <c r="R7" s="226">
        <v>1.0000000000000001E-5</v>
      </c>
      <c r="S7" s="226">
        <v>854761</v>
      </c>
      <c r="T7" s="226">
        <v>1.0000000000000001E-5</v>
      </c>
    </row>
    <row r="8" spans="2:20">
      <c r="B8" s="222" t="s">
        <v>32</v>
      </c>
      <c r="C8" s="227">
        <v>3465000</v>
      </c>
      <c r="D8" s="227">
        <v>3735000</v>
      </c>
      <c r="E8" s="227">
        <v>165000</v>
      </c>
      <c r="F8" s="227">
        <v>175000</v>
      </c>
      <c r="G8" s="227">
        <v>4521000</v>
      </c>
      <c r="H8" s="227">
        <v>5105000</v>
      </c>
      <c r="I8" s="227">
        <v>10562205.57</v>
      </c>
      <c r="J8" s="227">
        <v>4258000</v>
      </c>
      <c r="K8" s="227">
        <v>240244.5</v>
      </c>
      <c r="L8" s="227">
        <v>1250000</v>
      </c>
      <c r="M8" s="227">
        <v>8099588.3899999997</v>
      </c>
      <c r="N8" s="227">
        <v>7162000</v>
      </c>
      <c r="O8" s="227">
        <v>3103890.25</v>
      </c>
      <c r="P8" s="227">
        <v>548000</v>
      </c>
      <c r="Q8" s="227">
        <v>0</v>
      </c>
      <c r="R8" s="227">
        <v>251000</v>
      </c>
      <c r="S8" s="227">
        <v>391765.3</v>
      </c>
      <c r="T8" s="227">
        <v>899000</v>
      </c>
    </row>
    <row r="9" spans="2:20">
      <c r="B9" s="222" t="s">
        <v>33</v>
      </c>
      <c r="C9" s="226">
        <v>20905860.620000001</v>
      </c>
      <c r="D9" s="226">
        <v>21704771.140000001</v>
      </c>
      <c r="E9" s="226">
        <v>3301414.46</v>
      </c>
      <c r="F9" s="226">
        <v>1866838.87</v>
      </c>
      <c r="G9" s="226">
        <v>24601103.199999999</v>
      </c>
      <c r="H9" s="226">
        <v>30326359.170000002</v>
      </c>
      <c r="I9" s="226">
        <v>30170531.629999999</v>
      </c>
      <c r="J9" s="226">
        <v>31725939.52</v>
      </c>
      <c r="K9" s="226">
        <v>1531875.71</v>
      </c>
      <c r="L9" s="226">
        <v>2553604.0499999998</v>
      </c>
      <c r="M9" s="226">
        <v>74744146.030000001</v>
      </c>
      <c r="N9" s="226">
        <v>27957554.48</v>
      </c>
      <c r="O9" s="226">
        <v>6055855.29</v>
      </c>
      <c r="P9" s="226">
        <v>6491122.7199999997</v>
      </c>
      <c r="Q9" s="226">
        <v>103119.67999999999</v>
      </c>
      <c r="R9" s="226">
        <v>67937.960000000006</v>
      </c>
      <c r="S9" s="226">
        <v>1860212.59</v>
      </c>
      <c r="T9" s="226">
        <v>1317405.57</v>
      </c>
    </row>
    <row r="10" spans="2:20">
      <c r="B10" s="222" t="s">
        <v>34</v>
      </c>
      <c r="C10" s="227">
        <v>1939432</v>
      </c>
      <c r="D10" s="227">
        <v>2690000</v>
      </c>
      <c r="E10" s="227">
        <v>424480</v>
      </c>
      <c r="F10" s="227">
        <v>65500</v>
      </c>
      <c r="G10" s="227">
        <v>2874054</v>
      </c>
      <c r="H10" s="227">
        <v>3576950</v>
      </c>
      <c r="I10" s="227">
        <v>0</v>
      </c>
      <c r="J10" s="227">
        <v>2884014</v>
      </c>
      <c r="K10" s="227">
        <v>0</v>
      </c>
      <c r="L10" s="227">
        <v>85366297</v>
      </c>
      <c r="M10" s="227">
        <v>0</v>
      </c>
      <c r="N10" s="227">
        <v>606561205</v>
      </c>
      <c r="O10" s="227">
        <v>0</v>
      </c>
      <c r="P10" s="227">
        <v>0</v>
      </c>
      <c r="Q10" s="227">
        <v>0</v>
      </c>
      <c r="R10" s="227">
        <v>0</v>
      </c>
      <c r="S10" s="227">
        <v>0</v>
      </c>
      <c r="T10" s="227">
        <v>127634897</v>
      </c>
    </row>
    <row r="11" spans="2:20">
      <c r="B11" s="222" t="s">
        <v>35</v>
      </c>
      <c r="C11" s="226">
        <v>2615496</v>
      </c>
      <c r="D11" s="226">
        <v>3320121</v>
      </c>
      <c r="E11" s="226">
        <v>1280240</v>
      </c>
      <c r="F11" s="226">
        <v>1332077</v>
      </c>
      <c r="G11" s="226">
        <v>7323975</v>
      </c>
      <c r="H11" s="226">
        <v>7616930</v>
      </c>
      <c r="I11" s="226">
        <v>4037293.89</v>
      </c>
      <c r="J11" s="226">
        <v>2.0000000000000002E-5</v>
      </c>
      <c r="K11" s="226">
        <v>2742886.79</v>
      </c>
      <c r="L11" s="226">
        <v>2.0000000000000002E-5</v>
      </c>
      <c r="M11" s="226">
        <v>8586025.6500000004</v>
      </c>
      <c r="N11" s="226">
        <v>2.0000000000000002E-5</v>
      </c>
      <c r="O11" s="226">
        <v>356830.05</v>
      </c>
      <c r="P11" s="226">
        <v>2.0000000000000002E-5</v>
      </c>
      <c r="Q11" s="226">
        <v>0</v>
      </c>
      <c r="R11" s="226">
        <v>2.0000000000000002E-5</v>
      </c>
      <c r="S11" s="226">
        <v>52701.03</v>
      </c>
      <c r="T11" s="226">
        <v>2.0000000000000002E-5</v>
      </c>
    </row>
    <row r="12" spans="2:20">
      <c r="B12" s="222" t="s">
        <v>36</v>
      </c>
      <c r="C12" s="227">
        <v>96900000</v>
      </c>
      <c r="D12" s="227">
        <v>126564000</v>
      </c>
      <c r="E12" s="227">
        <v>1680050</v>
      </c>
      <c r="F12" s="227">
        <v>1240200</v>
      </c>
      <c r="G12" s="227">
        <v>40000000</v>
      </c>
      <c r="H12" s="227">
        <v>87903998</v>
      </c>
      <c r="I12" s="227">
        <v>142423401</v>
      </c>
      <c r="J12" s="227">
        <v>154756167.62</v>
      </c>
      <c r="K12" s="227">
        <v>1209340</v>
      </c>
      <c r="L12" s="227">
        <v>2820724.16</v>
      </c>
      <c r="M12" s="227">
        <v>209965525</v>
      </c>
      <c r="N12" s="227">
        <v>236391419.69999999</v>
      </c>
      <c r="O12" s="227">
        <v>12265265</v>
      </c>
      <c r="P12" s="227">
        <v>13516575.720000001</v>
      </c>
      <c r="Q12" s="227">
        <v>0</v>
      </c>
      <c r="R12" s="227">
        <v>0</v>
      </c>
      <c r="S12" s="227">
        <v>3737315</v>
      </c>
      <c r="T12" s="227">
        <v>0</v>
      </c>
    </row>
    <row r="13" spans="2:20">
      <c r="B13" s="222" t="s">
        <v>37</v>
      </c>
      <c r="C13" s="226">
        <v>7842400</v>
      </c>
      <c r="D13" s="226">
        <v>8205220</v>
      </c>
      <c r="E13" s="226">
        <v>1587879</v>
      </c>
      <c r="F13" s="226">
        <v>1646634</v>
      </c>
      <c r="G13" s="226">
        <v>6403022</v>
      </c>
      <c r="H13" s="226">
        <v>6639934</v>
      </c>
      <c r="I13" s="226">
        <v>11902338.15</v>
      </c>
      <c r="J13" s="226">
        <v>17020304.18</v>
      </c>
      <c r="K13" s="226">
        <v>1875161.44</v>
      </c>
      <c r="L13" s="226">
        <v>1631111.43</v>
      </c>
      <c r="M13" s="226">
        <v>12108547.17</v>
      </c>
      <c r="N13" s="226">
        <v>42123156.869999997</v>
      </c>
      <c r="O13" s="226">
        <v>2.0000000000000002E-5</v>
      </c>
      <c r="P13" s="226">
        <v>3085747.53</v>
      </c>
      <c r="Q13" s="226">
        <v>2.0000000000000002E-5</v>
      </c>
      <c r="R13" s="226">
        <v>0</v>
      </c>
      <c r="S13" s="226">
        <v>2.0000000000000002E-5</v>
      </c>
      <c r="T13" s="226">
        <v>0</v>
      </c>
    </row>
    <row r="14" spans="2:20">
      <c r="B14" s="222" t="s">
        <v>38</v>
      </c>
      <c r="C14" s="227">
        <v>10840000</v>
      </c>
      <c r="D14" s="227">
        <v>18246578.699999999</v>
      </c>
      <c r="E14" s="227">
        <v>1720000</v>
      </c>
      <c r="F14" s="227">
        <v>6347826</v>
      </c>
      <c r="G14" s="227">
        <v>8557000</v>
      </c>
      <c r="H14" s="227">
        <v>50420994</v>
      </c>
      <c r="I14" s="227">
        <v>15566310</v>
      </c>
      <c r="J14" s="227">
        <v>15735218.92</v>
      </c>
      <c r="K14" s="227">
        <v>4796886</v>
      </c>
      <c r="L14" s="227">
        <v>14266293.68</v>
      </c>
      <c r="M14" s="227">
        <v>49369809.759999998</v>
      </c>
      <c r="N14" s="227">
        <v>12187262.970000001</v>
      </c>
      <c r="O14" s="227">
        <v>2007831.97</v>
      </c>
      <c r="P14" s="227">
        <v>2023326.92</v>
      </c>
      <c r="Q14" s="227">
        <v>0</v>
      </c>
      <c r="R14" s="227">
        <v>2702953.73</v>
      </c>
      <c r="S14" s="227">
        <v>49369809.759999998</v>
      </c>
      <c r="T14" s="227">
        <v>2.0000000000000002E-5</v>
      </c>
    </row>
    <row r="15" spans="2:20">
      <c r="B15" s="222" t="s">
        <v>39</v>
      </c>
      <c r="C15" s="226">
        <v>16720000</v>
      </c>
      <c r="D15" s="226">
        <v>20750000</v>
      </c>
      <c r="E15" s="226">
        <v>2421000</v>
      </c>
      <c r="F15" s="226">
        <v>1616000</v>
      </c>
      <c r="G15" s="226">
        <v>28880000</v>
      </c>
      <c r="H15" s="226">
        <v>49580000</v>
      </c>
      <c r="I15" s="226">
        <v>36315209.840000004</v>
      </c>
      <c r="J15" s="226">
        <v>38629923.119999997</v>
      </c>
      <c r="K15" s="226">
        <v>2116171.0099999998</v>
      </c>
      <c r="L15" s="226">
        <v>13869864</v>
      </c>
      <c r="M15" s="226">
        <v>28174301</v>
      </c>
      <c r="N15" s="226">
        <v>28986574.170000002</v>
      </c>
      <c r="O15" s="226">
        <v>0</v>
      </c>
      <c r="P15" s="226">
        <v>2246849.27</v>
      </c>
      <c r="Q15" s="226">
        <v>0</v>
      </c>
      <c r="R15" s="226">
        <v>0</v>
      </c>
      <c r="S15" s="226">
        <v>0</v>
      </c>
      <c r="T15" s="226">
        <v>0</v>
      </c>
    </row>
    <row r="16" spans="2:20">
      <c r="B16" s="222" t="s">
        <v>40</v>
      </c>
      <c r="C16" s="227">
        <v>1318844</v>
      </c>
      <c r="D16" s="227">
        <v>1815568</v>
      </c>
      <c r="E16" s="227">
        <v>636241</v>
      </c>
      <c r="F16" s="227">
        <v>782682</v>
      </c>
      <c r="G16" s="227" t="s">
        <v>78</v>
      </c>
      <c r="H16" s="227" t="s">
        <v>77</v>
      </c>
      <c r="I16" s="227">
        <v>2.0000000000000002E-5</v>
      </c>
      <c r="J16" s="227">
        <v>2001166.93</v>
      </c>
      <c r="K16" s="227">
        <v>2.0000000000000002E-5</v>
      </c>
      <c r="L16" s="227">
        <v>491083.71</v>
      </c>
      <c r="M16" s="227">
        <v>2.0000000000000002E-5</v>
      </c>
      <c r="N16" s="227">
        <v>6694016.2400000002</v>
      </c>
      <c r="O16" s="227">
        <v>2.0000000000000002E-5</v>
      </c>
      <c r="P16" s="227">
        <v>483793.48</v>
      </c>
      <c r="Q16" s="227">
        <v>2.0000000000000002E-5</v>
      </c>
      <c r="R16" s="227">
        <v>34000</v>
      </c>
      <c r="S16" s="227">
        <v>2.0000000000000002E-5</v>
      </c>
      <c r="T16" s="227">
        <v>1263765.5900000001</v>
      </c>
    </row>
    <row r="17" spans="2:20">
      <c r="B17" s="222" t="s">
        <v>41</v>
      </c>
      <c r="C17" s="226">
        <v>2481200</v>
      </c>
      <c r="D17" s="226">
        <v>2481200</v>
      </c>
      <c r="E17" s="226">
        <v>503640</v>
      </c>
      <c r="F17" s="226">
        <v>503640</v>
      </c>
      <c r="G17" s="226">
        <v>1767000</v>
      </c>
      <c r="H17" s="226">
        <v>3477760</v>
      </c>
      <c r="I17" s="226">
        <v>2179942.89</v>
      </c>
      <c r="J17" s="226">
        <v>4379756.17</v>
      </c>
      <c r="K17" s="226">
        <v>172000</v>
      </c>
      <c r="L17" s="226">
        <v>83952</v>
      </c>
      <c r="M17" s="226">
        <v>2225588.69</v>
      </c>
      <c r="N17" s="226">
        <v>6989198.2199999997</v>
      </c>
      <c r="O17" s="226">
        <v>2.0000000000000002E-5</v>
      </c>
      <c r="P17" s="226">
        <v>0</v>
      </c>
      <c r="Q17" s="226">
        <v>2.0000000000000002E-5</v>
      </c>
      <c r="R17" s="226">
        <v>0</v>
      </c>
      <c r="S17" s="226">
        <v>2.0000000000000002E-5</v>
      </c>
      <c r="T17" s="226">
        <v>0</v>
      </c>
    </row>
    <row r="18" spans="2:20">
      <c r="B18" s="223" t="s">
        <v>49</v>
      </c>
      <c r="C18" s="228">
        <f t="shared" ref="C18:H18" si="1">C19</f>
        <v>1492666000</v>
      </c>
      <c r="D18" s="228">
        <f t="shared" si="1"/>
        <v>1387411000</v>
      </c>
      <c r="E18" s="228">
        <f t="shared" si="1"/>
        <v>41386000</v>
      </c>
      <c r="F18" s="228">
        <f t="shared" si="1"/>
        <v>16673000</v>
      </c>
      <c r="G18" s="228">
        <f t="shared" si="1"/>
        <v>849552000</v>
      </c>
      <c r="H18" s="228">
        <f t="shared" si="1"/>
        <v>849629000</v>
      </c>
      <c r="I18" s="228">
        <v>1598947774</v>
      </c>
      <c r="J18" s="228">
        <v>2854600959</v>
      </c>
      <c r="K18" s="228">
        <v>288923392</v>
      </c>
      <c r="L18" s="228">
        <v>549975261</v>
      </c>
      <c r="M18" s="228">
        <v>722091368</v>
      </c>
      <c r="N18" s="228">
        <v>1204424644</v>
      </c>
      <c r="O18" s="228">
        <v>106125</v>
      </c>
      <c r="P18" s="228">
        <v>1510492</v>
      </c>
      <c r="Q18" s="228">
        <v>1029283</v>
      </c>
      <c r="R18" s="228">
        <v>3529416</v>
      </c>
      <c r="S18" s="228">
        <v>45006228</v>
      </c>
      <c r="T18" s="228">
        <v>139885476</v>
      </c>
    </row>
    <row r="19" spans="2:20">
      <c r="B19" s="224" t="s">
        <v>50</v>
      </c>
      <c r="C19" s="229">
        <v>1492666000</v>
      </c>
      <c r="D19" s="229">
        <v>1387411000</v>
      </c>
      <c r="E19" s="229">
        <v>41386000</v>
      </c>
      <c r="F19" s="229">
        <v>16673000</v>
      </c>
      <c r="G19" s="229">
        <v>849552000</v>
      </c>
      <c r="H19" s="229">
        <v>849629000</v>
      </c>
      <c r="I19" s="229">
        <v>1598947774</v>
      </c>
      <c r="J19" s="229">
        <v>2854600959</v>
      </c>
      <c r="K19" s="229">
        <v>288923392</v>
      </c>
      <c r="L19" s="229">
        <v>549975261</v>
      </c>
      <c r="M19" s="229">
        <v>722091368</v>
      </c>
      <c r="N19" s="229">
        <v>1204424644</v>
      </c>
      <c r="O19" s="229">
        <v>106125</v>
      </c>
      <c r="P19" s="229">
        <v>1510492</v>
      </c>
      <c r="Q19" s="229">
        <v>1029283</v>
      </c>
      <c r="R19" s="229">
        <v>3529416</v>
      </c>
      <c r="S19" s="229">
        <v>45006228</v>
      </c>
      <c r="T19" s="229">
        <v>139885476</v>
      </c>
    </row>
    <row r="20" spans="2:20" ht="15.75">
      <c r="B20" s="109" t="s">
        <v>42</v>
      </c>
      <c r="C20" s="230">
        <f>C18+C6</f>
        <v>2253752232.6199999</v>
      </c>
      <c r="D20" s="230">
        <f>D18+D6</f>
        <v>2280842458.8400002</v>
      </c>
      <c r="E20" s="230">
        <f>E18+E6</f>
        <v>88272944.460000008</v>
      </c>
      <c r="F20" s="230">
        <v>76356543.870000005</v>
      </c>
      <c r="G20" s="230">
        <f>(G6+G18)</f>
        <v>1349925154.2</v>
      </c>
      <c r="H20" s="230">
        <v>1481632211.1700001</v>
      </c>
      <c r="I20" s="230">
        <v>2502978710.8200202</v>
      </c>
      <c r="J20" s="230">
        <v>3125991449.4600301</v>
      </c>
      <c r="K20" s="230">
        <v>355929689.96002001</v>
      </c>
      <c r="L20" s="230">
        <v>672308191.03003001</v>
      </c>
      <c r="M20" s="230">
        <v>1640706354.6900201</v>
      </c>
      <c r="N20" s="230">
        <v>2179477031.6500401</v>
      </c>
      <c r="O20" s="230">
        <v>91724185.560059994</v>
      </c>
      <c r="P20" s="230">
        <v>29905907.640030004</v>
      </c>
      <c r="Q20" s="230">
        <v>2792502.6800599997</v>
      </c>
      <c r="R20" s="230">
        <v>6585307.6900300002</v>
      </c>
      <c r="S20" s="230">
        <v>101272792.68006</v>
      </c>
      <c r="T20" s="230">
        <v>271000544.16005003</v>
      </c>
    </row>
    <row r="21" spans="2:20">
      <c r="D21" s="6"/>
    </row>
    <row r="22" spans="2:20">
      <c r="B22" s="263" t="s">
        <v>394</v>
      </c>
      <c r="C22" s="263"/>
    </row>
    <row r="26" spans="2:20">
      <c r="B26" s="263" t="s">
        <v>398</v>
      </c>
      <c r="C26" s="263"/>
    </row>
    <row r="27" spans="2:20" ht="15" customHeight="1">
      <c r="B27" s="69" t="s">
        <v>31</v>
      </c>
      <c r="C27" s="263" t="s">
        <v>91</v>
      </c>
      <c r="D27" s="263"/>
      <c r="E27" s="263"/>
      <c r="F27" s="263"/>
      <c r="G27" s="263"/>
      <c r="H27" s="263"/>
    </row>
    <row r="28" spans="2:20" ht="15" customHeight="1">
      <c r="B28" s="69" t="s">
        <v>32</v>
      </c>
      <c r="C28" s="263" t="s">
        <v>92</v>
      </c>
      <c r="D28" s="263"/>
      <c r="E28" s="263"/>
      <c r="F28" s="263"/>
      <c r="G28" s="263"/>
      <c r="H28" s="263"/>
    </row>
    <row r="29" spans="2:20" ht="15" customHeight="1">
      <c r="B29" s="69" t="s">
        <v>33</v>
      </c>
      <c r="C29" s="263" t="s">
        <v>93</v>
      </c>
      <c r="D29" s="263"/>
      <c r="E29" s="263"/>
      <c r="F29" s="263"/>
      <c r="G29" s="263"/>
      <c r="H29" s="263"/>
    </row>
    <row r="30" spans="2:20" ht="15" customHeight="1">
      <c r="B30" s="69" t="s">
        <v>34</v>
      </c>
      <c r="C30" s="263" t="s">
        <v>94</v>
      </c>
      <c r="D30" s="263"/>
      <c r="E30" s="263"/>
      <c r="F30" s="263"/>
      <c r="G30" s="263"/>
      <c r="H30" s="263"/>
    </row>
    <row r="31" spans="2:20" ht="15" customHeight="1">
      <c r="B31" s="69" t="s">
        <v>35</v>
      </c>
      <c r="C31" s="263" t="s">
        <v>95</v>
      </c>
      <c r="D31" s="263"/>
      <c r="E31" s="263"/>
      <c r="F31" s="263"/>
      <c r="G31" s="263"/>
      <c r="H31" s="263"/>
    </row>
    <row r="32" spans="2:20" ht="15" customHeight="1">
      <c r="B32" s="69" t="s">
        <v>36</v>
      </c>
      <c r="C32" s="263" t="s">
        <v>96</v>
      </c>
      <c r="D32" s="263"/>
      <c r="E32" s="263"/>
      <c r="F32" s="263"/>
      <c r="G32" s="263"/>
      <c r="H32" s="263"/>
    </row>
    <row r="33" spans="2:8" ht="15" customHeight="1">
      <c r="B33" s="69" t="s">
        <v>37</v>
      </c>
      <c r="C33" s="263" t="s">
        <v>97</v>
      </c>
      <c r="D33" s="263"/>
      <c r="E33" s="263"/>
      <c r="F33" s="263"/>
      <c r="G33" s="263"/>
      <c r="H33" s="263"/>
    </row>
    <row r="34" spans="2:8" ht="15" customHeight="1">
      <c r="B34" s="69" t="s">
        <v>38</v>
      </c>
      <c r="C34" s="263" t="s">
        <v>98</v>
      </c>
      <c r="D34" s="263"/>
      <c r="E34" s="263"/>
      <c r="F34" s="263"/>
      <c r="G34" s="263"/>
      <c r="H34" s="263"/>
    </row>
    <row r="35" spans="2:8" ht="15" customHeight="1">
      <c r="B35" s="69" t="s">
        <v>39</v>
      </c>
      <c r="C35" s="263" t="s">
        <v>99</v>
      </c>
      <c r="D35" s="263"/>
      <c r="E35" s="263"/>
      <c r="F35" s="263"/>
      <c r="G35" s="263"/>
      <c r="H35" s="263"/>
    </row>
    <row r="36" spans="2:8" ht="15" customHeight="1">
      <c r="B36" s="69" t="s">
        <v>40</v>
      </c>
      <c r="C36" s="263" t="s">
        <v>100</v>
      </c>
      <c r="D36" s="263"/>
      <c r="E36" s="263"/>
      <c r="F36" s="263"/>
      <c r="G36" s="263"/>
      <c r="H36" s="263"/>
    </row>
    <row r="37" spans="2:8" ht="15" customHeight="1">
      <c r="B37" s="69" t="s">
        <v>41</v>
      </c>
      <c r="C37" s="263" t="s">
        <v>101</v>
      </c>
      <c r="D37" s="263"/>
      <c r="E37" s="263"/>
      <c r="F37" s="263"/>
      <c r="G37" s="263"/>
      <c r="H37" s="263"/>
    </row>
    <row r="38" spans="2:8" ht="15" customHeight="1">
      <c r="B38" s="69" t="s">
        <v>50</v>
      </c>
      <c r="C38" s="263" t="s">
        <v>102</v>
      </c>
      <c r="D38" s="263"/>
      <c r="E38" s="263"/>
      <c r="F38" s="263"/>
      <c r="G38" s="263"/>
      <c r="H38" s="263"/>
    </row>
    <row r="42" spans="2:8">
      <c r="B42" s="263" t="s">
        <v>399</v>
      </c>
      <c r="C42" s="263"/>
    </row>
    <row r="43" spans="2:8">
      <c r="B43" s="69" t="s">
        <v>31</v>
      </c>
      <c r="C43" s="263" t="s">
        <v>80</v>
      </c>
      <c r="D43" s="263"/>
      <c r="E43" s="263"/>
      <c r="F43" s="263"/>
      <c r="G43" s="263"/>
      <c r="H43" s="263"/>
    </row>
    <row r="44" spans="2:8">
      <c r="B44" s="69" t="s">
        <v>32</v>
      </c>
      <c r="C44" s="263" t="s">
        <v>81</v>
      </c>
      <c r="D44" s="263"/>
      <c r="E44" s="263"/>
      <c r="F44" s="263"/>
      <c r="G44" s="263"/>
      <c r="H44" s="263"/>
    </row>
    <row r="45" spans="2:8">
      <c r="B45" s="69" t="s">
        <v>33</v>
      </c>
      <c r="C45" s="263" t="s">
        <v>82</v>
      </c>
      <c r="D45" s="263"/>
      <c r="E45" s="263"/>
      <c r="F45" s="263"/>
      <c r="G45" s="263"/>
      <c r="H45" s="263"/>
    </row>
    <row r="46" spans="2:8">
      <c r="B46" s="69" t="s">
        <v>34</v>
      </c>
      <c r="C46" s="263" t="s">
        <v>83</v>
      </c>
      <c r="D46" s="263"/>
      <c r="E46" s="263"/>
      <c r="F46" s="263"/>
      <c r="G46" s="263"/>
      <c r="H46" s="263"/>
    </row>
    <row r="47" spans="2:8">
      <c r="B47" s="69" t="s">
        <v>35</v>
      </c>
      <c r="C47" s="263" t="s">
        <v>84</v>
      </c>
      <c r="D47" s="263"/>
      <c r="E47" s="263"/>
      <c r="F47" s="263"/>
      <c r="G47" s="263"/>
      <c r="H47" s="263"/>
    </row>
    <row r="48" spans="2:8">
      <c r="B48" s="69" t="s">
        <v>36</v>
      </c>
      <c r="C48" s="263" t="s">
        <v>85</v>
      </c>
      <c r="D48" s="263"/>
      <c r="E48" s="263"/>
      <c r="F48" s="263"/>
      <c r="G48" s="263"/>
      <c r="H48" s="263"/>
    </row>
    <row r="49" spans="2:8">
      <c r="B49" s="69" t="s">
        <v>37</v>
      </c>
      <c r="C49" s="263" t="s">
        <v>86</v>
      </c>
      <c r="D49" s="263"/>
      <c r="E49" s="263"/>
      <c r="F49" s="263"/>
      <c r="G49" s="263"/>
      <c r="H49" s="263"/>
    </row>
    <row r="50" spans="2:8">
      <c r="B50" s="69" t="s">
        <v>38</v>
      </c>
      <c r="C50" s="263" t="s">
        <v>87</v>
      </c>
      <c r="D50" s="263"/>
      <c r="E50" s="263"/>
      <c r="F50" s="263"/>
      <c r="G50" s="263"/>
      <c r="H50" s="263"/>
    </row>
    <row r="51" spans="2:8">
      <c r="B51" s="69" t="s">
        <v>39</v>
      </c>
      <c r="C51" s="263" t="s">
        <v>88</v>
      </c>
      <c r="D51" s="263"/>
      <c r="E51" s="263"/>
      <c r="F51" s="263"/>
      <c r="G51" s="263"/>
      <c r="H51" s="263"/>
    </row>
    <row r="52" spans="2:8">
      <c r="B52" s="69" t="s">
        <v>40</v>
      </c>
      <c r="C52" s="263" t="s">
        <v>89</v>
      </c>
      <c r="D52" s="263"/>
      <c r="E52" s="263"/>
      <c r="F52" s="263"/>
      <c r="G52" s="263"/>
      <c r="H52" s="263"/>
    </row>
    <row r="53" spans="2:8">
      <c r="B53" s="69" t="s">
        <v>41</v>
      </c>
      <c r="C53" s="263" t="s">
        <v>90</v>
      </c>
      <c r="D53" s="263"/>
      <c r="E53" s="263"/>
      <c r="F53" s="263"/>
      <c r="G53" s="263"/>
      <c r="H53" s="263"/>
    </row>
    <row r="54" spans="2:8">
      <c r="B54" s="69" t="s">
        <v>50</v>
      </c>
      <c r="C54" s="263" t="s">
        <v>79</v>
      </c>
      <c r="D54" s="263"/>
      <c r="E54" s="263"/>
      <c r="F54" s="263"/>
      <c r="G54" s="263"/>
      <c r="H54" s="263"/>
    </row>
    <row r="56" spans="2:8">
      <c r="B56" s="178" t="s">
        <v>390</v>
      </c>
    </row>
  </sheetData>
  <mergeCells count="39">
    <mergeCell ref="C52:H52"/>
    <mergeCell ref="C53:H53"/>
    <mergeCell ref="C54:H54"/>
    <mergeCell ref="C37:H37"/>
    <mergeCell ref="C38:H38"/>
    <mergeCell ref="C47:H47"/>
    <mergeCell ref="C48:H48"/>
    <mergeCell ref="C49:H49"/>
    <mergeCell ref="C50:H50"/>
    <mergeCell ref="C51:H51"/>
    <mergeCell ref="C43:H43"/>
    <mergeCell ref="C44:H44"/>
    <mergeCell ref="C45:H45"/>
    <mergeCell ref="C46:H46"/>
    <mergeCell ref="B22:C22"/>
    <mergeCell ref="B26:C26"/>
    <mergeCell ref="B42:C42"/>
    <mergeCell ref="C36:H36"/>
    <mergeCell ref="M4:N4"/>
    <mergeCell ref="C30:H30"/>
    <mergeCell ref="C29:H29"/>
    <mergeCell ref="C28:H28"/>
    <mergeCell ref="C27:H27"/>
    <mergeCell ref="C35:H35"/>
    <mergeCell ref="C34:H34"/>
    <mergeCell ref="C33:H33"/>
    <mergeCell ref="C32:H32"/>
    <mergeCell ref="C31:H31"/>
    <mergeCell ref="O4:P4"/>
    <mergeCell ref="Q4:R4"/>
    <mergeCell ref="S4:T4"/>
    <mergeCell ref="B1:T1"/>
    <mergeCell ref="C4:D4"/>
    <mergeCell ref="E4:F4"/>
    <mergeCell ref="G4:H4"/>
    <mergeCell ref="I4:J4"/>
    <mergeCell ref="K4:L4"/>
    <mergeCell ref="B3:E3"/>
    <mergeCell ref="B4:B5"/>
  </mergeCells>
  <hyperlinks>
    <hyperlink ref="C44" r:id="rId1" location="page=2"/>
    <hyperlink ref="C45" r:id="rId2" location="page=2"/>
    <hyperlink ref="C47" r:id="rId3" location="page=2"/>
    <hyperlink ref="C48" r:id="rId4" location="page=2"/>
    <hyperlink ref="C49" r:id="rId5" location="page=2"/>
    <hyperlink ref="C50" r:id="rId6" location="page=2"/>
    <hyperlink ref="C51" r:id="rId7" location="page=2"/>
    <hyperlink ref="C52" r:id="rId8" location="page=2"/>
    <hyperlink ref="C53" r:id="rId9" location="page=2"/>
    <hyperlink ref="C34" r:id="rId10" location="page=2"/>
  </hyperlinks>
  <pageMargins left="0.7" right="0.7" top="0.75" bottom="0.75" header="0.3" footer="0.3"/>
  <drawing r:id="rId1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T757"/>
  <sheetViews>
    <sheetView showGridLines="0" zoomScaleNormal="100" workbookViewId="0">
      <selection activeCell="A50" sqref="A50"/>
    </sheetView>
  </sheetViews>
  <sheetFormatPr baseColWidth="10" defaultColWidth="0" defaultRowHeight="15" zeroHeight="1"/>
  <cols>
    <col min="1" max="1" width="3.7109375" customWidth="1"/>
    <col min="2" max="2" width="17.85546875" customWidth="1"/>
    <col min="3" max="3" width="26.42578125" customWidth="1"/>
    <col min="4" max="4" width="31.85546875" customWidth="1"/>
    <col min="5" max="6" width="17.7109375" customWidth="1"/>
    <col min="7" max="7" width="5.28515625" customWidth="1"/>
    <col min="8" max="20" width="0" hidden="1" customWidth="1"/>
    <col min="21" max="16384" width="11.42578125" hidden="1"/>
  </cols>
  <sheetData>
    <row r="1" spans="2:20" ht="57.75" customHeight="1">
      <c r="B1" s="247"/>
      <c r="C1" s="247"/>
      <c r="D1" s="247"/>
      <c r="E1" s="247"/>
      <c r="F1" s="247"/>
    </row>
    <row r="2" spans="2:20">
      <c r="B2" s="77"/>
      <c r="C2" s="77"/>
      <c r="D2" s="77"/>
      <c r="E2" s="77"/>
      <c r="F2" s="77"/>
    </row>
    <row r="3" spans="2:20" ht="50.25" customHeight="1">
      <c r="B3" s="258" t="s">
        <v>25</v>
      </c>
      <c r="C3" s="258"/>
      <c r="D3" s="258"/>
      <c r="E3" s="258"/>
      <c r="F3" s="258"/>
      <c r="G3" s="21"/>
      <c r="H3" s="21"/>
    </row>
    <row r="4" spans="2:20" ht="84.75" customHeight="1">
      <c r="B4" s="307" t="s">
        <v>103</v>
      </c>
      <c r="C4" s="307"/>
      <c r="D4" s="177" t="s">
        <v>26</v>
      </c>
      <c r="E4" s="245" t="s">
        <v>27</v>
      </c>
      <c r="F4" s="245"/>
    </row>
    <row r="5" spans="2:20" ht="26.25" customHeight="1">
      <c r="B5" s="307"/>
      <c r="C5" s="307"/>
      <c r="D5" s="175" t="s">
        <v>104</v>
      </c>
      <c r="E5" s="308" t="s">
        <v>105</v>
      </c>
      <c r="F5" s="308"/>
      <c r="I5" s="72"/>
      <c r="J5" s="72"/>
      <c r="K5" s="72"/>
      <c r="L5" s="72"/>
      <c r="M5" s="72"/>
      <c r="N5" s="72"/>
      <c r="O5" s="72"/>
      <c r="P5" s="72"/>
      <c r="Q5" s="72"/>
      <c r="R5" s="72"/>
      <c r="S5" s="72"/>
      <c r="T5" s="72"/>
    </row>
    <row r="6" spans="2:20">
      <c r="B6" s="304" t="s">
        <v>50</v>
      </c>
      <c r="C6" s="304"/>
      <c r="D6" s="304"/>
      <c r="E6" s="304"/>
      <c r="F6" s="304"/>
      <c r="I6" s="72"/>
      <c r="J6" s="72"/>
      <c r="K6" s="72"/>
      <c r="L6" s="72"/>
      <c r="M6" s="72"/>
      <c r="N6" s="72"/>
      <c r="O6" s="72"/>
      <c r="P6" s="72"/>
      <c r="Q6" s="72"/>
      <c r="R6" s="72"/>
      <c r="S6" s="72"/>
      <c r="T6" s="72"/>
    </row>
    <row r="7" spans="2:20">
      <c r="B7" s="294" t="s">
        <v>106</v>
      </c>
      <c r="C7" s="294"/>
      <c r="D7" s="9">
        <v>50458702.030000001</v>
      </c>
      <c r="E7" s="300">
        <v>91001714.280000001</v>
      </c>
      <c r="F7" s="300"/>
      <c r="I7" s="72"/>
      <c r="J7" s="72"/>
      <c r="K7" s="72"/>
      <c r="L7" s="72"/>
      <c r="M7" s="72"/>
      <c r="N7" s="72"/>
      <c r="O7" s="72"/>
      <c r="P7" s="72"/>
      <c r="Q7" s="72"/>
      <c r="R7" s="72"/>
      <c r="S7" s="72"/>
      <c r="T7" s="72"/>
    </row>
    <row r="8" spans="2:20">
      <c r="B8" s="294" t="s">
        <v>107</v>
      </c>
      <c r="C8" s="294"/>
      <c r="D8" s="9">
        <v>59456509.710000001</v>
      </c>
      <c r="E8" s="300">
        <v>20244665.07</v>
      </c>
      <c r="F8" s="300"/>
      <c r="I8" s="72"/>
      <c r="J8" s="72"/>
      <c r="K8" s="72"/>
      <c r="L8" s="72"/>
      <c r="M8" s="72"/>
      <c r="N8" s="72"/>
      <c r="O8" s="72"/>
      <c r="P8" s="72"/>
      <c r="Q8" s="72"/>
      <c r="R8" s="72"/>
      <c r="S8" s="72"/>
      <c r="T8" s="72"/>
    </row>
    <row r="9" spans="2:20">
      <c r="B9" s="294" t="s">
        <v>108</v>
      </c>
      <c r="C9" s="294"/>
      <c r="D9" s="9">
        <v>161746737.13999999</v>
      </c>
      <c r="E9" s="300">
        <v>149581581.55000001</v>
      </c>
      <c r="F9" s="300"/>
      <c r="I9" s="72"/>
      <c r="J9" s="72"/>
      <c r="K9" s="72"/>
      <c r="L9" s="72"/>
      <c r="M9" s="72"/>
      <c r="N9" s="72"/>
      <c r="O9" s="72"/>
      <c r="P9" s="72"/>
      <c r="Q9" s="72"/>
      <c r="R9" s="72"/>
      <c r="S9" s="72"/>
      <c r="T9" s="72"/>
    </row>
    <row r="10" spans="2:20">
      <c r="B10" s="294" t="s">
        <v>109</v>
      </c>
      <c r="C10" s="294"/>
      <c r="D10" s="9">
        <v>76323822.909999996</v>
      </c>
      <c r="E10" s="300">
        <v>98195284.459999993</v>
      </c>
      <c r="F10" s="300"/>
    </row>
    <row r="11" spans="2:20">
      <c r="B11" s="292" t="s">
        <v>110</v>
      </c>
      <c r="C11" s="292"/>
      <c r="D11" s="9">
        <v>68325460.549999997</v>
      </c>
      <c r="E11" s="300">
        <v>1461494466.8899999</v>
      </c>
      <c r="F11" s="300"/>
    </row>
    <row r="12" spans="2:20">
      <c r="B12" s="292" t="s">
        <v>111</v>
      </c>
      <c r="C12" s="292"/>
      <c r="D12" s="9">
        <v>9962100.2100000009</v>
      </c>
      <c r="E12" s="300">
        <v>334834474.12</v>
      </c>
      <c r="F12" s="300"/>
    </row>
    <row r="13" spans="2:20">
      <c r="B13" s="292" t="s">
        <v>112</v>
      </c>
      <c r="C13" s="292"/>
      <c r="D13" s="9">
        <v>7089087.9900000002</v>
      </c>
      <c r="E13" s="300">
        <v>127644576.89000003</v>
      </c>
      <c r="F13" s="300"/>
    </row>
    <row r="14" spans="2:20">
      <c r="B14" s="292" t="s">
        <v>113</v>
      </c>
      <c r="C14" s="292"/>
      <c r="D14" s="10">
        <v>54195301.160000004</v>
      </c>
      <c r="E14" s="309">
        <v>264506235.51000002</v>
      </c>
      <c r="F14" s="309"/>
    </row>
    <row r="15" spans="2:20">
      <c r="B15" s="285" t="s">
        <v>114</v>
      </c>
      <c r="C15" s="285"/>
      <c r="D15" s="11">
        <v>398981216.18999994</v>
      </c>
      <c r="E15" s="299">
        <v>359023245.36000001</v>
      </c>
      <c r="F15" s="299"/>
    </row>
    <row r="16" spans="2:20">
      <c r="B16" s="285" t="s">
        <v>115</v>
      </c>
      <c r="C16" s="285"/>
      <c r="D16" s="11">
        <f>SUM(D11:D14)</f>
        <v>139571949.91</v>
      </c>
      <c r="E16" s="299">
        <f>SUM(E11:E14)</f>
        <v>2188479753.4099998</v>
      </c>
      <c r="F16" s="299"/>
    </row>
    <row r="17" spans="2:6">
      <c r="B17" s="295" t="s">
        <v>116</v>
      </c>
      <c r="C17" s="295"/>
      <c r="D17" s="295"/>
      <c r="E17" s="295"/>
      <c r="F17" s="295"/>
    </row>
    <row r="18" spans="2:6">
      <c r="B18" s="294" t="s">
        <v>106</v>
      </c>
      <c r="C18" s="294"/>
      <c r="D18" s="12" t="s">
        <v>117</v>
      </c>
      <c r="E18" s="293" t="s">
        <v>117</v>
      </c>
      <c r="F18" s="293"/>
    </row>
    <row r="19" spans="2:6">
      <c r="B19" s="294" t="s">
        <v>107</v>
      </c>
      <c r="C19" s="294"/>
      <c r="D19" s="13">
        <v>0</v>
      </c>
      <c r="E19" s="296">
        <v>0</v>
      </c>
      <c r="F19" s="296"/>
    </row>
    <row r="20" spans="2:6">
      <c r="B20" s="294" t="s">
        <v>108</v>
      </c>
      <c r="C20" s="294"/>
      <c r="D20" s="13">
        <v>0</v>
      </c>
      <c r="E20" s="300">
        <v>2300837.58</v>
      </c>
      <c r="F20" s="300"/>
    </row>
    <row r="21" spans="2:6">
      <c r="B21" s="294" t="s">
        <v>109</v>
      </c>
      <c r="C21" s="294"/>
      <c r="D21" s="12" t="s">
        <v>117</v>
      </c>
      <c r="E21" s="293" t="s">
        <v>117</v>
      </c>
      <c r="F21" s="293"/>
    </row>
    <row r="22" spans="2:6">
      <c r="B22" s="292" t="s">
        <v>110</v>
      </c>
      <c r="C22" s="292"/>
      <c r="D22" s="9">
        <v>1247991.25</v>
      </c>
      <c r="E22" s="293" t="s">
        <v>117</v>
      </c>
      <c r="F22" s="293"/>
    </row>
    <row r="23" spans="2:6">
      <c r="B23" s="292" t="s">
        <v>111</v>
      </c>
      <c r="C23" s="292"/>
      <c r="D23" s="12" t="s">
        <v>117</v>
      </c>
      <c r="E23" s="293" t="s">
        <v>117</v>
      </c>
      <c r="F23" s="293"/>
    </row>
    <row r="24" spans="2:6">
      <c r="B24" s="292" t="s">
        <v>112</v>
      </c>
      <c r="C24" s="292"/>
      <c r="D24" s="12" t="s">
        <v>117</v>
      </c>
      <c r="E24" s="293" t="s">
        <v>117</v>
      </c>
      <c r="F24" s="293"/>
    </row>
    <row r="25" spans="2:6">
      <c r="B25" s="292" t="s">
        <v>113</v>
      </c>
      <c r="C25" s="292"/>
      <c r="D25" s="12" t="s">
        <v>117</v>
      </c>
      <c r="E25" s="293" t="s">
        <v>117</v>
      </c>
      <c r="F25" s="293"/>
    </row>
    <row r="26" spans="2:6">
      <c r="B26" s="285" t="s">
        <v>114</v>
      </c>
      <c r="C26" s="285"/>
      <c r="D26" s="11">
        <v>0</v>
      </c>
      <c r="E26" s="299">
        <v>2300837.58</v>
      </c>
      <c r="F26" s="299"/>
    </row>
    <row r="27" spans="2:6">
      <c r="B27" s="285" t="s">
        <v>115</v>
      </c>
      <c r="C27" s="285"/>
      <c r="D27" s="11">
        <f>SUM(D22:D25)</f>
        <v>1247991.25</v>
      </c>
      <c r="E27" s="299">
        <f>SUM(E22:F25)</f>
        <v>0</v>
      </c>
      <c r="F27" s="299"/>
    </row>
    <row r="28" spans="2:6">
      <c r="B28" s="295" t="s">
        <v>118</v>
      </c>
      <c r="C28" s="295"/>
      <c r="D28" s="295"/>
      <c r="E28" s="295"/>
      <c r="F28" s="295"/>
    </row>
    <row r="29" spans="2:6">
      <c r="B29" s="294" t="s">
        <v>106</v>
      </c>
      <c r="C29" s="294"/>
      <c r="D29" s="13">
        <v>0</v>
      </c>
      <c r="E29" s="296">
        <v>0</v>
      </c>
      <c r="F29" s="296"/>
    </row>
    <row r="30" spans="2:6">
      <c r="B30" s="294" t="s">
        <v>107</v>
      </c>
      <c r="C30" s="294"/>
      <c r="D30" s="13">
        <v>0</v>
      </c>
      <c r="E30" s="296">
        <v>0</v>
      </c>
      <c r="F30" s="296"/>
    </row>
    <row r="31" spans="2:6">
      <c r="B31" s="294" t="s">
        <v>108</v>
      </c>
      <c r="C31" s="294"/>
      <c r="D31" s="13">
        <v>0</v>
      </c>
      <c r="E31" s="296">
        <v>0</v>
      </c>
      <c r="F31" s="296"/>
    </row>
    <row r="32" spans="2:6">
      <c r="B32" s="294" t="s">
        <v>109</v>
      </c>
      <c r="C32" s="294"/>
      <c r="D32" s="12" t="s">
        <v>117</v>
      </c>
      <c r="E32" s="293" t="s">
        <v>117</v>
      </c>
      <c r="F32" s="293"/>
    </row>
    <row r="33" spans="2:6">
      <c r="B33" s="292" t="s">
        <v>110</v>
      </c>
      <c r="C33" s="292"/>
      <c r="D33" s="13">
        <v>108576</v>
      </c>
      <c r="E33" s="296">
        <v>1427983</v>
      </c>
      <c r="F33" s="296"/>
    </row>
    <row r="34" spans="2:6">
      <c r="B34" s="292" t="s">
        <v>111</v>
      </c>
      <c r="C34" s="292"/>
      <c r="D34" s="13">
        <v>0</v>
      </c>
      <c r="E34" s="296">
        <v>0</v>
      </c>
      <c r="F34" s="296"/>
    </row>
    <row r="35" spans="2:6">
      <c r="B35" s="292" t="s">
        <v>112</v>
      </c>
      <c r="C35" s="292"/>
      <c r="D35" s="12" t="s">
        <v>117</v>
      </c>
      <c r="E35" s="296">
        <v>0</v>
      </c>
      <c r="F35" s="296"/>
    </row>
    <row r="36" spans="2:6">
      <c r="B36" s="292" t="s">
        <v>113</v>
      </c>
      <c r="C36" s="292"/>
      <c r="D36" s="67"/>
      <c r="E36" s="297"/>
      <c r="F36" s="297"/>
    </row>
    <row r="37" spans="2:6">
      <c r="B37" s="285" t="s">
        <v>114</v>
      </c>
      <c r="C37" s="285"/>
      <c r="D37" s="11">
        <f>SUM(D29:D32)</f>
        <v>0</v>
      </c>
      <c r="E37" s="299">
        <f>SUM(E29:F32)</f>
        <v>0</v>
      </c>
      <c r="F37" s="299"/>
    </row>
    <row r="38" spans="2:6">
      <c r="B38" s="285" t="s">
        <v>115</v>
      </c>
      <c r="C38" s="285"/>
      <c r="D38" s="11">
        <f>SUM(D33:D36)</f>
        <v>108576</v>
      </c>
      <c r="E38" s="299">
        <f>SUM(E33:F36)</f>
        <v>1427983</v>
      </c>
      <c r="F38" s="299"/>
    </row>
    <row r="39" spans="2:6">
      <c r="B39" s="295" t="s">
        <v>119</v>
      </c>
      <c r="C39" s="295"/>
      <c r="D39" s="295"/>
      <c r="E39" s="295"/>
      <c r="F39" s="295"/>
    </row>
    <row r="40" spans="2:6">
      <c r="B40" s="294" t="s">
        <v>106</v>
      </c>
      <c r="C40" s="294"/>
      <c r="D40" s="12" t="s">
        <v>117</v>
      </c>
      <c r="E40" s="293" t="s">
        <v>117</v>
      </c>
      <c r="F40" s="293"/>
    </row>
    <row r="41" spans="2:6">
      <c r="B41" s="294" t="s">
        <v>107</v>
      </c>
      <c r="C41" s="294"/>
      <c r="D41" s="12" t="s">
        <v>117</v>
      </c>
      <c r="E41" s="293" t="s">
        <v>117</v>
      </c>
      <c r="F41" s="293"/>
    </row>
    <row r="42" spans="2:6">
      <c r="B42" s="294" t="s">
        <v>108</v>
      </c>
      <c r="C42" s="294"/>
      <c r="D42" s="12" t="s">
        <v>117</v>
      </c>
      <c r="E42" s="301" t="s">
        <v>117</v>
      </c>
      <c r="F42" s="301"/>
    </row>
    <row r="43" spans="2:6">
      <c r="B43" s="294" t="s">
        <v>109</v>
      </c>
      <c r="C43" s="294"/>
      <c r="D43" s="12" t="s">
        <v>117</v>
      </c>
      <c r="E43" s="293" t="s">
        <v>117</v>
      </c>
      <c r="F43" s="293"/>
    </row>
    <row r="44" spans="2:6">
      <c r="B44" s="292" t="s">
        <v>110</v>
      </c>
      <c r="C44" s="292"/>
      <c r="D44" s="12" t="s">
        <v>117</v>
      </c>
      <c r="E44" s="293" t="s">
        <v>117</v>
      </c>
      <c r="F44" s="293"/>
    </row>
    <row r="45" spans="2:6">
      <c r="B45" s="292" t="s">
        <v>111</v>
      </c>
      <c r="C45" s="292"/>
      <c r="D45" s="12" t="s">
        <v>117</v>
      </c>
      <c r="E45" s="293" t="s">
        <v>117</v>
      </c>
      <c r="F45" s="293"/>
    </row>
    <row r="46" spans="2:6">
      <c r="B46" s="292" t="s">
        <v>112</v>
      </c>
      <c r="C46" s="292"/>
      <c r="D46" s="12" t="s">
        <v>117</v>
      </c>
      <c r="E46" s="293" t="s">
        <v>117</v>
      </c>
      <c r="F46" s="293"/>
    </row>
    <row r="47" spans="2:6">
      <c r="B47" s="292" t="s">
        <v>113</v>
      </c>
      <c r="C47" s="292"/>
      <c r="D47" s="12" t="s">
        <v>117</v>
      </c>
      <c r="E47" s="293" t="s">
        <v>117</v>
      </c>
      <c r="F47" s="293"/>
    </row>
    <row r="48" spans="2:6">
      <c r="B48" s="285" t="s">
        <v>114</v>
      </c>
      <c r="C48" s="285"/>
      <c r="D48" s="14">
        <v>0</v>
      </c>
      <c r="E48" s="298">
        <v>0</v>
      </c>
      <c r="F48" s="298"/>
    </row>
    <row r="49" spans="2:6">
      <c r="B49" s="285" t="s">
        <v>115</v>
      </c>
      <c r="C49" s="285"/>
      <c r="D49" s="14">
        <v>0</v>
      </c>
      <c r="E49" s="298">
        <v>0</v>
      </c>
      <c r="F49" s="298"/>
    </row>
    <row r="50" spans="2:6">
      <c r="B50" s="295" t="s">
        <v>120</v>
      </c>
      <c r="C50" s="295"/>
      <c r="D50" s="295"/>
      <c r="E50" s="295"/>
      <c r="F50" s="295"/>
    </row>
    <row r="51" spans="2:6">
      <c r="B51" s="294" t="s">
        <v>106</v>
      </c>
      <c r="C51" s="294"/>
      <c r="D51" s="9">
        <v>2124002.69</v>
      </c>
      <c r="E51" s="300">
        <v>5442565.1299999999</v>
      </c>
      <c r="F51" s="300"/>
    </row>
    <row r="52" spans="2:6">
      <c r="B52" s="294" t="s">
        <v>107</v>
      </c>
      <c r="C52" s="294"/>
      <c r="D52" s="9">
        <v>203018.91</v>
      </c>
      <c r="E52" s="300">
        <v>15921840.609999999</v>
      </c>
      <c r="F52" s="300"/>
    </row>
    <row r="53" spans="2:6">
      <c r="B53" s="294" t="s">
        <v>108</v>
      </c>
      <c r="C53" s="294"/>
      <c r="D53" s="9">
        <v>1342013.3899999999</v>
      </c>
      <c r="E53" s="300">
        <v>35358014.469999999</v>
      </c>
      <c r="F53" s="300"/>
    </row>
    <row r="54" spans="2:6">
      <c r="B54" s="294" t="s">
        <v>109</v>
      </c>
      <c r="C54" s="294"/>
      <c r="D54" s="9">
        <v>1204115.52</v>
      </c>
      <c r="E54" s="300">
        <v>1795687.05</v>
      </c>
      <c r="F54" s="300"/>
    </row>
    <row r="55" spans="2:6">
      <c r="B55" s="292" t="s">
        <v>110</v>
      </c>
      <c r="C55" s="292"/>
      <c r="D55" s="9">
        <v>1242631.54</v>
      </c>
      <c r="E55" s="300">
        <v>4614807.87</v>
      </c>
      <c r="F55" s="300"/>
    </row>
    <row r="56" spans="2:6">
      <c r="B56" s="292" t="s">
        <v>111</v>
      </c>
      <c r="C56" s="292"/>
      <c r="D56" s="9">
        <v>1084769.74</v>
      </c>
      <c r="E56" s="300">
        <v>1186371.44</v>
      </c>
      <c r="F56" s="300"/>
    </row>
    <row r="57" spans="2:6">
      <c r="B57" s="292" t="s">
        <v>112</v>
      </c>
      <c r="C57" s="292"/>
      <c r="D57" s="9">
        <v>1659221.08</v>
      </c>
      <c r="E57" s="300">
        <v>42586556.180000007</v>
      </c>
      <c r="F57" s="300"/>
    </row>
    <row r="58" spans="2:6">
      <c r="B58" s="292" t="s">
        <v>113</v>
      </c>
      <c r="C58" s="292"/>
      <c r="D58" s="9">
        <v>3037381.0700000003</v>
      </c>
      <c r="E58" s="300">
        <v>20982214.560000002</v>
      </c>
      <c r="F58" s="300"/>
    </row>
    <row r="59" spans="2:6">
      <c r="B59" s="285" t="s">
        <v>114</v>
      </c>
      <c r="C59" s="285"/>
      <c r="D59" s="11">
        <f>SUM(D51:D54)</f>
        <v>4873150.51</v>
      </c>
      <c r="E59" s="299">
        <f>SUM(E51:F54)</f>
        <v>58518107.25999999</v>
      </c>
      <c r="F59" s="299"/>
    </row>
    <row r="60" spans="2:6">
      <c r="B60" s="285" t="s">
        <v>115</v>
      </c>
      <c r="C60" s="285"/>
      <c r="D60" s="11">
        <f>SUM(D55:D58)</f>
        <v>7024003.4300000006</v>
      </c>
      <c r="E60" s="299">
        <f>SUM(E55:F58)</f>
        <v>69369950.050000012</v>
      </c>
      <c r="F60" s="299"/>
    </row>
    <row r="61" spans="2:6">
      <c r="B61" s="295" t="s">
        <v>121</v>
      </c>
      <c r="C61" s="295"/>
      <c r="D61" s="295"/>
      <c r="E61" s="295"/>
      <c r="F61" s="295"/>
    </row>
    <row r="62" spans="2:6">
      <c r="B62" s="294" t="s">
        <v>106</v>
      </c>
      <c r="C62" s="294"/>
      <c r="D62" s="13">
        <v>0</v>
      </c>
      <c r="E62" s="296">
        <v>0</v>
      </c>
      <c r="F62" s="296"/>
    </row>
    <row r="63" spans="2:6">
      <c r="B63" s="294" t="s">
        <v>107</v>
      </c>
      <c r="C63" s="294"/>
      <c r="D63" s="12" t="s">
        <v>117</v>
      </c>
      <c r="E63" s="293" t="s">
        <v>117</v>
      </c>
      <c r="F63" s="293"/>
    </row>
    <row r="64" spans="2:6">
      <c r="B64" s="294" t="s">
        <v>108</v>
      </c>
      <c r="C64" s="294"/>
      <c r="D64" s="13">
        <v>0</v>
      </c>
      <c r="E64" s="296">
        <v>0</v>
      </c>
      <c r="F64" s="296"/>
    </row>
    <row r="65" spans="2:6">
      <c r="B65" s="294" t="s">
        <v>109</v>
      </c>
      <c r="C65" s="294"/>
      <c r="D65" s="13">
        <v>0</v>
      </c>
      <c r="E65" s="296">
        <v>0</v>
      </c>
      <c r="F65" s="296"/>
    </row>
    <row r="66" spans="2:6">
      <c r="B66" s="292" t="s">
        <v>110</v>
      </c>
      <c r="C66" s="292"/>
      <c r="D66" s="13">
        <v>0</v>
      </c>
      <c r="E66" s="296">
        <v>0</v>
      </c>
      <c r="F66" s="296"/>
    </row>
    <row r="67" spans="2:6">
      <c r="B67" s="292" t="s">
        <v>111</v>
      </c>
      <c r="C67" s="292"/>
      <c r="D67" s="13">
        <v>0</v>
      </c>
      <c r="E67" s="296">
        <v>0</v>
      </c>
      <c r="F67" s="296"/>
    </row>
    <row r="68" spans="2:6">
      <c r="B68" s="292" t="s">
        <v>112</v>
      </c>
      <c r="C68" s="292"/>
      <c r="D68" s="13">
        <v>0</v>
      </c>
      <c r="E68" s="296">
        <v>0</v>
      </c>
      <c r="F68" s="296"/>
    </row>
    <row r="69" spans="2:6">
      <c r="B69" s="292" t="s">
        <v>113</v>
      </c>
      <c r="C69" s="292"/>
      <c r="D69" s="13">
        <v>0</v>
      </c>
      <c r="E69" s="296">
        <v>0</v>
      </c>
      <c r="F69" s="296"/>
    </row>
    <row r="70" spans="2:6">
      <c r="B70" s="285" t="s">
        <v>114</v>
      </c>
      <c r="C70" s="285"/>
      <c r="D70" s="11">
        <f>SUM(D62:D65)</f>
        <v>0</v>
      </c>
      <c r="E70" s="299">
        <v>0</v>
      </c>
      <c r="F70" s="299"/>
    </row>
    <row r="71" spans="2:6">
      <c r="B71" s="285" t="s">
        <v>115</v>
      </c>
      <c r="C71" s="285"/>
      <c r="D71" s="11">
        <f>SUM(D66:D69)</f>
        <v>0</v>
      </c>
      <c r="E71" s="299">
        <f>SUM(E66:F69)</f>
        <v>0</v>
      </c>
      <c r="F71" s="299"/>
    </row>
    <row r="72" spans="2:6">
      <c r="B72" s="295" t="s">
        <v>122</v>
      </c>
      <c r="C72" s="295"/>
      <c r="D72" s="295"/>
      <c r="E72" s="295"/>
      <c r="F72" s="295"/>
    </row>
    <row r="73" spans="2:6">
      <c r="B73" s="294" t="s">
        <v>106</v>
      </c>
      <c r="C73" s="294"/>
      <c r="D73" s="9">
        <v>353568</v>
      </c>
      <c r="E73" s="300">
        <v>744024</v>
      </c>
      <c r="F73" s="300"/>
    </row>
    <row r="74" spans="2:6">
      <c r="B74" s="294" t="s">
        <v>107</v>
      </c>
      <c r="C74" s="294"/>
      <c r="D74" s="9">
        <v>3638080.16</v>
      </c>
      <c r="E74" s="300">
        <v>19908508.399999999</v>
      </c>
      <c r="F74" s="300"/>
    </row>
    <row r="75" spans="2:6">
      <c r="B75" s="294" t="s">
        <v>108</v>
      </c>
      <c r="C75" s="294"/>
      <c r="D75" s="12" t="s">
        <v>117</v>
      </c>
      <c r="E75" s="293" t="s">
        <v>117</v>
      </c>
      <c r="F75" s="293"/>
    </row>
    <row r="76" spans="2:6">
      <c r="B76" s="294" t="s">
        <v>109</v>
      </c>
      <c r="C76" s="294"/>
      <c r="D76" s="12" t="s">
        <v>117</v>
      </c>
      <c r="E76" s="293" t="s">
        <v>117</v>
      </c>
      <c r="F76" s="293"/>
    </row>
    <row r="77" spans="2:6">
      <c r="B77" s="292" t="s">
        <v>110</v>
      </c>
      <c r="C77" s="292"/>
      <c r="D77" s="12" t="s">
        <v>117</v>
      </c>
      <c r="E77" s="300">
        <v>1166434.06</v>
      </c>
      <c r="F77" s="300"/>
    </row>
    <row r="78" spans="2:6">
      <c r="B78" s="292" t="s">
        <v>111</v>
      </c>
      <c r="C78" s="292"/>
      <c r="D78" s="12" t="s">
        <v>117</v>
      </c>
      <c r="E78" s="293" t="s">
        <v>117</v>
      </c>
      <c r="F78" s="293"/>
    </row>
    <row r="79" spans="2:6">
      <c r="B79" s="292" t="s">
        <v>112</v>
      </c>
      <c r="C79" s="292"/>
      <c r="D79" s="12" t="s">
        <v>117</v>
      </c>
      <c r="E79" s="293" t="s">
        <v>117</v>
      </c>
      <c r="F79" s="293"/>
    </row>
    <row r="80" spans="2:6">
      <c r="B80" s="292" t="s">
        <v>113</v>
      </c>
      <c r="C80" s="292"/>
      <c r="D80" s="12" t="s">
        <v>117</v>
      </c>
      <c r="E80" s="300">
        <v>3268930.92</v>
      </c>
      <c r="F80" s="300"/>
    </row>
    <row r="81" spans="2:6">
      <c r="B81" s="285" t="s">
        <v>114</v>
      </c>
      <c r="C81" s="285"/>
      <c r="D81" s="15">
        <f>SUM(D73:D76)</f>
        <v>3991648.16</v>
      </c>
      <c r="E81" s="306">
        <f>SUM(E73:F76)</f>
        <v>20652532.399999999</v>
      </c>
      <c r="F81" s="306"/>
    </row>
    <row r="82" spans="2:6">
      <c r="B82" s="285" t="s">
        <v>115</v>
      </c>
      <c r="C82" s="285"/>
      <c r="D82" s="15">
        <f>SUM(D77:D80)</f>
        <v>0</v>
      </c>
      <c r="E82" s="306">
        <f>SUM(E77:F80)</f>
        <v>4435364.9800000004</v>
      </c>
      <c r="F82" s="306"/>
    </row>
    <row r="83" spans="2:6">
      <c r="B83" s="295" t="s">
        <v>123</v>
      </c>
      <c r="C83" s="295"/>
      <c r="D83" s="295"/>
      <c r="E83" s="295"/>
      <c r="F83" s="295"/>
    </row>
    <row r="84" spans="2:6">
      <c r="B84" s="294" t="s">
        <v>106</v>
      </c>
      <c r="C84" s="294"/>
      <c r="D84" s="12" t="s">
        <v>117</v>
      </c>
      <c r="E84" s="293" t="s">
        <v>117</v>
      </c>
      <c r="F84" s="293"/>
    </row>
    <row r="85" spans="2:6">
      <c r="B85" s="294" t="s">
        <v>107</v>
      </c>
      <c r="C85" s="294"/>
      <c r="D85" s="12" t="s">
        <v>117</v>
      </c>
      <c r="E85" s="293" t="s">
        <v>117</v>
      </c>
      <c r="F85" s="293"/>
    </row>
    <row r="86" spans="2:6">
      <c r="B86" s="294" t="s">
        <v>108</v>
      </c>
      <c r="C86" s="294"/>
      <c r="D86" s="12" t="s">
        <v>117</v>
      </c>
      <c r="E86" s="301" t="s">
        <v>117</v>
      </c>
      <c r="F86" s="301"/>
    </row>
    <row r="87" spans="2:6">
      <c r="B87" s="294" t="s">
        <v>109</v>
      </c>
      <c r="C87" s="294"/>
      <c r="D87" s="12" t="s">
        <v>117</v>
      </c>
      <c r="E87" s="293" t="s">
        <v>117</v>
      </c>
      <c r="F87" s="293"/>
    </row>
    <row r="88" spans="2:6">
      <c r="B88" s="292" t="s">
        <v>110</v>
      </c>
      <c r="C88" s="292"/>
      <c r="D88" s="12" t="s">
        <v>117</v>
      </c>
      <c r="E88" s="293" t="s">
        <v>117</v>
      </c>
      <c r="F88" s="293"/>
    </row>
    <row r="89" spans="2:6">
      <c r="B89" s="292" t="s">
        <v>111</v>
      </c>
      <c r="C89" s="292"/>
      <c r="D89" s="12" t="s">
        <v>117</v>
      </c>
      <c r="E89" s="293" t="s">
        <v>117</v>
      </c>
      <c r="F89" s="293"/>
    </row>
    <row r="90" spans="2:6">
      <c r="B90" s="292" t="s">
        <v>112</v>
      </c>
      <c r="C90" s="292"/>
      <c r="D90" s="12" t="s">
        <v>117</v>
      </c>
      <c r="E90" s="293" t="s">
        <v>117</v>
      </c>
      <c r="F90" s="293"/>
    </row>
    <row r="91" spans="2:6">
      <c r="B91" s="292" t="s">
        <v>113</v>
      </c>
      <c r="C91" s="292"/>
      <c r="D91" s="12" t="s">
        <v>117</v>
      </c>
      <c r="E91" s="293" t="s">
        <v>117</v>
      </c>
      <c r="F91" s="293"/>
    </row>
    <row r="92" spans="2:6">
      <c r="B92" s="285" t="s">
        <v>114</v>
      </c>
      <c r="C92" s="285"/>
      <c r="D92" s="11">
        <v>0</v>
      </c>
      <c r="E92" s="299">
        <v>0</v>
      </c>
      <c r="F92" s="299"/>
    </row>
    <row r="93" spans="2:6">
      <c r="B93" s="285" t="s">
        <v>115</v>
      </c>
      <c r="C93" s="285"/>
      <c r="D93" s="11">
        <v>0</v>
      </c>
      <c r="E93" s="299">
        <v>0</v>
      </c>
      <c r="F93" s="299"/>
    </row>
    <row r="94" spans="2:6">
      <c r="B94" s="295" t="s">
        <v>124</v>
      </c>
      <c r="C94" s="295"/>
      <c r="D94" s="295"/>
      <c r="E94" s="295"/>
      <c r="F94" s="295"/>
    </row>
    <row r="95" spans="2:6">
      <c r="B95" s="294" t="s">
        <v>106</v>
      </c>
      <c r="C95" s="294"/>
      <c r="D95" s="9">
        <v>6256870.4900000002</v>
      </c>
      <c r="E95" s="300">
        <v>26917346.620000001</v>
      </c>
      <c r="F95" s="300"/>
    </row>
    <row r="96" spans="2:6">
      <c r="B96" s="294" t="s">
        <v>107</v>
      </c>
      <c r="C96" s="294"/>
      <c r="D96" s="9">
        <v>2749368.72</v>
      </c>
      <c r="E96" s="300">
        <v>211766387.88999999</v>
      </c>
      <c r="F96" s="300"/>
    </row>
    <row r="97" spans="2:6">
      <c r="B97" s="294" t="s">
        <v>108</v>
      </c>
      <c r="C97" s="294"/>
      <c r="D97" s="9">
        <v>2462607.91</v>
      </c>
      <c r="E97" s="300">
        <v>30141251.27</v>
      </c>
      <c r="F97" s="300"/>
    </row>
    <row r="98" spans="2:6">
      <c r="B98" s="294" t="s">
        <v>109</v>
      </c>
      <c r="C98" s="294"/>
      <c r="D98" s="9">
        <v>3087486.54</v>
      </c>
      <c r="E98" s="300">
        <v>47756584.310000002</v>
      </c>
      <c r="F98" s="300"/>
    </row>
    <row r="99" spans="2:6">
      <c r="B99" s="292" t="s">
        <v>110</v>
      </c>
      <c r="C99" s="292"/>
      <c r="D99" s="9">
        <v>12010468.970000001</v>
      </c>
      <c r="E99" s="300">
        <v>169060323.62</v>
      </c>
      <c r="F99" s="300"/>
    </row>
    <row r="100" spans="2:6">
      <c r="B100" s="292" t="s">
        <v>111</v>
      </c>
      <c r="C100" s="292"/>
      <c r="D100" s="9">
        <v>10853605.76</v>
      </c>
      <c r="E100" s="300">
        <v>145312243.14000002</v>
      </c>
      <c r="F100" s="300"/>
    </row>
    <row r="101" spans="2:6">
      <c r="B101" s="292" t="s">
        <v>112</v>
      </c>
      <c r="C101" s="292"/>
      <c r="D101" s="9">
        <v>1050730.53</v>
      </c>
      <c r="E101" s="300">
        <v>17631678.790000003</v>
      </c>
      <c r="F101" s="300"/>
    </row>
    <row r="102" spans="2:6">
      <c r="B102" s="292" t="s">
        <v>113</v>
      </c>
      <c r="C102" s="292"/>
      <c r="D102" s="9">
        <v>9959447.9600000009</v>
      </c>
      <c r="E102" s="300">
        <v>28879182.220000003</v>
      </c>
      <c r="F102" s="300"/>
    </row>
    <row r="103" spans="2:6">
      <c r="B103" s="285" t="s">
        <v>114</v>
      </c>
      <c r="C103" s="285"/>
      <c r="D103" s="11">
        <f>SUM(D95:D98)</f>
        <v>14556333.66</v>
      </c>
      <c r="E103" s="299">
        <f>SUM(E95:F98)</f>
        <v>316581570.08999997</v>
      </c>
      <c r="F103" s="299"/>
    </row>
    <row r="104" spans="2:6">
      <c r="B104" s="285" t="s">
        <v>115</v>
      </c>
      <c r="C104" s="285"/>
      <c r="D104" s="11">
        <f>SUM(D99:D102)</f>
        <v>33874253.219999999</v>
      </c>
      <c r="E104" s="299">
        <f>SUM(E99:F102)</f>
        <v>360883427.77000004</v>
      </c>
      <c r="F104" s="299"/>
    </row>
    <row r="105" spans="2:6">
      <c r="B105" s="295" t="s">
        <v>125</v>
      </c>
      <c r="C105" s="295"/>
      <c r="D105" s="295"/>
      <c r="E105" s="295"/>
      <c r="F105" s="295"/>
    </row>
    <row r="106" spans="2:6">
      <c r="B106" s="294" t="s">
        <v>106</v>
      </c>
      <c r="C106" s="294"/>
      <c r="D106" s="12" t="s">
        <v>117</v>
      </c>
      <c r="E106" s="293" t="s">
        <v>117</v>
      </c>
      <c r="F106" s="293"/>
    </row>
    <row r="107" spans="2:6">
      <c r="B107" s="294" t="s">
        <v>107</v>
      </c>
      <c r="C107" s="294"/>
      <c r="D107" s="9">
        <v>217797.38</v>
      </c>
      <c r="E107" s="293" t="s">
        <v>117</v>
      </c>
      <c r="F107" s="293"/>
    </row>
    <row r="108" spans="2:6">
      <c r="B108" s="294" t="s">
        <v>108</v>
      </c>
      <c r="C108" s="294"/>
      <c r="D108" s="9">
        <v>978460.96000000008</v>
      </c>
      <c r="E108" s="305">
        <v>1473408.93</v>
      </c>
      <c r="F108" s="305"/>
    </row>
    <row r="109" spans="2:6">
      <c r="B109" s="294" t="s">
        <v>109</v>
      </c>
      <c r="C109" s="294"/>
      <c r="D109" s="12" t="s">
        <v>117</v>
      </c>
      <c r="E109" s="293" t="s">
        <v>117</v>
      </c>
      <c r="F109" s="293"/>
    </row>
    <row r="110" spans="2:6">
      <c r="B110" s="292" t="s">
        <v>110</v>
      </c>
      <c r="C110" s="292"/>
      <c r="D110" s="12" t="s">
        <v>117</v>
      </c>
      <c r="E110" s="300">
        <v>2955291.25</v>
      </c>
      <c r="F110" s="300"/>
    </row>
    <row r="111" spans="2:6">
      <c r="B111" s="292" t="s">
        <v>111</v>
      </c>
      <c r="C111" s="292"/>
      <c r="D111" s="12" t="s">
        <v>117</v>
      </c>
      <c r="E111" s="293" t="s">
        <v>117</v>
      </c>
      <c r="F111" s="293"/>
    </row>
    <row r="112" spans="2:6">
      <c r="B112" s="292" t="s">
        <v>112</v>
      </c>
      <c r="C112" s="292"/>
      <c r="D112" s="12" t="s">
        <v>117</v>
      </c>
      <c r="E112" s="293" t="s">
        <v>117</v>
      </c>
      <c r="F112" s="293"/>
    </row>
    <row r="113" spans="2:6">
      <c r="B113" s="292" t="s">
        <v>113</v>
      </c>
      <c r="C113" s="292"/>
      <c r="D113" s="67"/>
      <c r="E113" s="297"/>
      <c r="F113" s="297"/>
    </row>
    <row r="114" spans="2:6">
      <c r="B114" s="285" t="s">
        <v>114</v>
      </c>
      <c r="C114" s="285"/>
      <c r="D114" s="11">
        <f>SUM(D106:D109)</f>
        <v>1196258.3400000001</v>
      </c>
      <c r="E114" s="299">
        <f>SUM(E106:F109)</f>
        <v>1473408.93</v>
      </c>
      <c r="F114" s="299"/>
    </row>
    <row r="115" spans="2:6">
      <c r="B115" s="285" t="s">
        <v>115</v>
      </c>
      <c r="C115" s="285"/>
      <c r="D115" s="11">
        <f>SUM(D110:D113)</f>
        <v>0</v>
      </c>
      <c r="E115" s="299">
        <f>SUM(E110:F114)</f>
        <v>4428700.18</v>
      </c>
      <c r="F115" s="299"/>
    </row>
    <row r="116" spans="2:6">
      <c r="B116" s="295" t="s">
        <v>126</v>
      </c>
      <c r="C116" s="295"/>
      <c r="D116" s="295"/>
      <c r="E116" s="295"/>
      <c r="F116" s="295"/>
    </row>
    <row r="117" spans="2:6">
      <c r="B117" s="294" t="s">
        <v>106</v>
      </c>
      <c r="C117" s="294"/>
      <c r="D117" s="9">
        <v>1824043.79</v>
      </c>
      <c r="E117" s="300">
        <v>480864.2</v>
      </c>
      <c r="F117" s="300"/>
    </row>
    <row r="118" spans="2:6">
      <c r="B118" s="294" t="s">
        <v>107</v>
      </c>
      <c r="C118" s="294"/>
      <c r="D118" s="9">
        <v>750262.71</v>
      </c>
      <c r="E118" s="300">
        <v>8689663.5999999996</v>
      </c>
      <c r="F118" s="300"/>
    </row>
    <row r="119" spans="2:6">
      <c r="B119" s="294" t="s">
        <v>108</v>
      </c>
      <c r="C119" s="294"/>
      <c r="D119" s="9">
        <v>444563.33</v>
      </c>
      <c r="E119" s="300">
        <v>1111751</v>
      </c>
      <c r="F119" s="300"/>
    </row>
    <row r="120" spans="2:6">
      <c r="B120" s="294" t="s">
        <v>109</v>
      </c>
      <c r="C120" s="294"/>
      <c r="D120" s="9">
        <v>1792120.14</v>
      </c>
      <c r="E120" s="300">
        <v>2612602.96</v>
      </c>
      <c r="F120" s="300"/>
    </row>
    <row r="121" spans="2:6">
      <c r="B121" s="292" t="s">
        <v>110</v>
      </c>
      <c r="C121" s="292"/>
      <c r="D121" s="9">
        <v>625697.64999999991</v>
      </c>
      <c r="E121" s="300">
        <v>511908</v>
      </c>
      <c r="F121" s="300"/>
    </row>
    <row r="122" spans="2:6">
      <c r="B122" s="292" t="s">
        <v>111</v>
      </c>
      <c r="C122" s="292"/>
      <c r="D122" s="9">
        <v>5996568.3600000003</v>
      </c>
      <c r="E122" s="300">
        <v>6580890.2599999998</v>
      </c>
      <c r="F122" s="300"/>
    </row>
    <row r="123" spans="2:6">
      <c r="B123" s="292" t="s">
        <v>112</v>
      </c>
      <c r="C123" s="292"/>
      <c r="D123" s="9">
        <v>1828709.07</v>
      </c>
      <c r="E123" s="293" t="s">
        <v>117</v>
      </c>
      <c r="F123" s="293"/>
    </row>
    <row r="124" spans="2:6">
      <c r="B124" s="292" t="s">
        <v>113</v>
      </c>
      <c r="C124" s="292"/>
      <c r="D124" s="9">
        <v>1800346.3599999999</v>
      </c>
      <c r="E124" s="293" t="s">
        <v>117</v>
      </c>
      <c r="F124" s="293"/>
    </row>
    <row r="125" spans="2:6">
      <c r="B125" s="285" t="s">
        <v>114</v>
      </c>
      <c r="C125" s="285"/>
      <c r="D125" s="11">
        <f>SUM(D117:D120)</f>
        <v>4810989.97</v>
      </c>
      <c r="E125" s="299">
        <f>SUM(E117:F120)</f>
        <v>12894881.759999998</v>
      </c>
      <c r="F125" s="299"/>
    </row>
    <row r="126" spans="2:6">
      <c r="B126" s="285" t="s">
        <v>115</v>
      </c>
      <c r="C126" s="285"/>
      <c r="D126" s="11">
        <f>SUM(D121:D124)</f>
        <v>10251321.439999999</v>
      </c>
      <c r="E126" s="299">
        <f>SUM(E121:F124)</f>
        <v>7092798.2599999998</v>
      </c>
      <c r="F126" s="299"/>
    </row>
    <row r="127" spans="2:6">
      <c r="B127" s="304" t="s">
        <v>127</v>
      </c>
      <c r="C127" s="304"/>
      <c r="D127" s="304"/>
      <c r="E127" s="304"/>
      <c r="F127" s="304"/>
    </row>
    <row r="128" spans="2:6">
      <c r="B128" s="294" t="s">
        <v>106</v>
      </c>
      <c r="C128" s="294"/>
      <c r="D128" s="13">
        <v>0</v>
      </c>
      <c r="E128" s="296">
        <v>0</v>
      </c>
      <c r="F128" s="296"/>
    </row>
    <row r="129" spans="2:6">
      <c r="B129" s="294" t="s">
        <v>107</v>
      </c>
      <c r="C129" s="294"/>
      <c r="D129" s="13">
        <v>0</v>
      </c>
      <c r="E129" s="296">
        <v>0</v>
      </c>
      <c r="F129" s="296"/>
    </row>
    <row r="130" spans="2:6">
      <c r="B130" s="294" t="s">
        <v>108</v>
      </c>
      <c r="C130" s="294"/>
      <c r="D130" s="13">
        <v>0</v>
      </c>
      <c r="E130" s="296">
        <v>0</v>
      </c>
      <c r="F130" s="296"/>
    </row>
    <row r="131" spans="2:6">
      <c r="B131" s="294" t="s">
        <v>109</v>
      </c>
      <c r="C131" s="294"/>
      <c r="D131" s="13">
        <v>0</v>
      </c>
      <c r="E131" s="296">
        <v>0</v>
      </c>
      <c r="F131" s="296"/>
    </row>
    <row r="132" spans="2:6">
      <c r="B132" s="292" t="s">
        <v>110</v>
      </c>
      <c r="C132" s="292"/>
      <c r="D132" s="13">
        <v>0</v>
      </c>
      <c r="E132" s="296">
        <v>0</v>
      </c>
      <c r="F132" s="296"/>
    </row>
    <row r="133" spans="2:6">
      <c r="B133" s="292" t="s">
        <v>111</v>
      </c>
      <c r="C133" s="292"/>
      <c r="D133" s="12" t="s">
        <v>117</v>
      </c>
      <c r="E133" s="293" t="s">
        <v>117</v>
      </c>
      <c r="F133" s="293"/>
    </row>
    <row r="134" spans="2:6">
      <c r="B134" s="292" t="s">
        <v>112</v>
      </c>
      <c r="C134" s="292"/>
      <c r="D134" s="12" t="s">
        <v>117</v>
      </c>
      <c r="E134" s="293" t="s">
        <v>117</v>
      </c>
      <c r="F134" s="293"/>
    </row>
    <row r="135" spans="2:6">
      <c r="B135" s="292" t="s">
        <v>113</v>
      </c>
      <c r="C135" s="292"/>
      <c r="D135" s="67"/>
      <c r="E135" s="297"/>
      <c r="F135" s="297"/>
    </row>
    <row r="136" spans="2:6">
      <c r="B136" s="285" t="s">
        <v>114</v>
      </c>
      <c r="C136" s="285"/>
      <c r="D136" s="14">
        <f>SUM(D128:D131)</f>
        <v>0</v>
      </c>
      <c r="E136" s="298">
        <v>0</v>
      </c>
      <c r="F136" s="298"/>
    </row>
    <row r="137" spans="2:6">
      <c r="B137" s="285" t="s">
        <v>115</v>
      </c>
      <c r="C137" s="285"/>
      <c r="D137" s="14">
        <f>SUM(D132:D135)</f>
        <v>0</v>
      </c>
      <c r="E137" s="298">
        <f>SUM(E132:F135)</f>
        <v>0</v>
      </c>
      <c r="F137" s="298"/>
    </row>
    <row r="138" spans="2:6">
      <c r="B138" s="295" t="s">
        <v>128</v>
      </c>
      <c r="C138" s="295"/>
      <c r="D138" s="295"/>
      <c r="E138" s="295"/>
      <c r="F138" s="295"/>
    </row>
    <row r="139" spans="2:6">
      <c r="B139" s="294" t="s">
        <v>106</v>
      </c>
      <c r="C139" s="294"/>
      <c r="D139" s="12" t="s">
        <v>117</v>
      </c>
      <c r="E139" s="293" t="s">
        <v>117</v>
      </c>
      <c r="F139" s="293"/>
    </row>
    <row r="140" spans="2:6">
      <c r="B140" s="294" t="s">
        <v>107</v>
      </c>
      <c r="C140" s="294"/>
      <c r="D140" s="12" t="s">
        <v>117</v>
      </c>
      <c r="E140" s="293" t="s">
        <v>117</v>
      </c>
      <c r="F140" s="293"/>
    </row>
    <row r="141" spans="2:6">
      <c r="B141" s="294" t="s">
        <v>108</v>
      </c>
      <c r="C141" s="294"/>
      <c r="D141" s="12" t="s">
        <v>117</v>
      </c>
      <c r="E141" s="293" t="s">
        <v>117</v>
      </c>
      <c r="F141" s="293"/>
    </row>
    <row r="142" spans="2:6">
      <c r="B142" s="294" t="s">
        <v>109</v>
      </c>
      <c r="C142" s="294"/>
      <c r="D142" s="12" t="s">
        <v>117</v>
      </c>
      <c r="E142" s="293" t="s">
        <v>117</v>
      </c>
      <c r="F142" s="293"/>
    </row>
    <row r="143" spans="2:6">
      <c r="B143" s="292" t="s">
        <v>110</v>
      </c>
      <c r="C143" s="292"/>
      <c r="D143" s="12" t="s">
        <v>117</v>
      </c>
      <c r="E143" s="293" t="s">
        <v>117</v>
      </c>
      <c r="F143" s="293"/>
    </row>
    <row r="144" spans="2:6">
      <c r="B144" s="292" t="s">
        <v>111</v>
      </c>
      <c r="C144" s="292"/>
      <c r="D144" s="12" t="s">
        <v>117</v>
      </c>
      <c r="E144" s="293" t="s">
        <v>117</v>
      </c>
      <c r="F144" s="293"/>
    </row>
    <row r="145" spans="2:6">
      <c r="B145" s="292" t="s">
        <v>112</v>
      </c>
      <c r="C145" s="292"/>
      <c r="D145" s="12" t="s">
        <v>117</v>
      </c>
      <c r="E145" s="293" t="s">
        <v>117</v>
      </c>
      <c r="F145" s="293"/>
    </row>
    <row r="146" spans="2:6">
      <c r="B146" s="292" t="s">
        <v>113</v>
      </c>
      <c r="C146" s="292"/>
      <c r="D146" s="67"/>
      <c r="E146" s="297"/>
      <c r="F146" s="297"/>
    </row>
    <row r="147" spans="2:6">
      <c r="B147" s="285" t="s">
        <v>114</v>
      </c>
      <c r="C147" s="285"/>
      <c r="D147" s="16">
        <f>SUM(D139:D142)</f>
        <v>0</v>
      </c>
      <c r="E147" s="286">
        <f>SUM(E139:F142)</f>
        <v>0</v>
      </c>
      <c r="F147" s="286"/>
    </row>
    <row r="148" spans="2:6">
      <c r="B148" s="285" t="s">
        <v>115</v>
      </c>
      <c r="C148" s="285"/>
      <c r="D148" s="16">
        <f>SUM(D143:D146)</f>
        <v>0</v>
      </c>
      <c r="E148" s="286">
        <f>SUM(E143:F146)</f>
        <v>0</v>
      </c>
      <c r="F148" s="286"/>
    </row>
    <row r="149" spans="2:6">
      <c r="B149" s="295" t="s">
        <v>129</v>
      </c>
      <c r="C149" s="295"/>
      <c r="D149" s="295"/>
      <c r="E149" s="295"/>
      <c r="F149" s="295"/>
    </row>
    <row r="150" spans="2:6">
      <c r="B150" s="294" t="s">
        <v>106</v>
      </c>
      <c r="C150" s="294"/>
      <c r="D150" s="9">
        <v>459631.41</v>
      </c>
      <c r="E150" s="300">
        <v>1161172.81</v>
      </c>
      <c r="F150" s="300"/>
    </row>
    <row r="151" spans="2:6">
      <c r="B151" s="294" t="s">
        <v>107</v>
      </c>
      <c r="C151" s="294"/>
      <c r="D151" s="13">
        <v>0</v>
      </c>
      <c r="E151" s="300">
        <v>439286.2</v>
      </c>
      <c r="F151" s="300"/>
    </row>
    <row r="152" spans="2:6">
      <c r="B152" s="294" t="s">
        <v>108</v>
      </c>
      <c r="C152" s="294"/>
      <c r="D152" s="9">
        <v>473296.12</v>
      </c>
      <c r="E152" s="300">
        <v>5493496.9900000002</v>
      </c>
      <c r="F152" s="300"/>
    </row>
    <row r="153" spans="2:6">
      <c r="B153" s="294" t="s">
        <v>109</v>
      </c>
      <c r="C153" s="294"/>
      <c r="D153" s="13">
        <v>0</v>
      </c>
      <c r="E153" s="300">
        <v>22692523.169999998</v>
      </c>
      <c r="F153" s="300"/>
    </row>
    <row r="154" spans="2:6">
      <c r="B154" s="292" t="s">
        <v>110</v>
      </c>
      <c r="C154" s="292"/>
      <c r="D154" s="13">
        <v>0</v>
      </c>
      <c r="E154" s="296">
        <v>0</v>
      </c>
      <c r="F154" s="296"/>
    </row>
    <row r="155" spans="2:6">
      <c r="B155" s="292" t="s">
        <v>111</v>
      </c>
      <c r="C155" s="292"/>
      <c r="D155" s="13">
        <v>0</v>
      </c>
      <c r="E155" s="300">
        <v>13264231.130000001</v>
      </c>
      <c r="F155" s="300"/>
    </row>
    <row r="156" spans="2:6">
      <c r="B156" s="292" t="s">
        <v>112</v>
      </c>
      <c r="C156" s="292"/>
      <c r="D156" s="13">
        <v>0</v>
      </c>
      <c r="E156" s="300">
        <v>1592252.9500000002</v>
      </c>
      <c r="F156" s="300"/>
    </row>
    <row r="157" spans="2:6">
      <c r="B157" s="292" t="s">
        <v>113</v>
      </c>
      <c r="C157" s="292"/>
      <c r="D157" s="67"/>
      <c r="E157" s="297"/>
      <c r="F157" s="297"/>
    </row>
    <row r="158" spans="2:6">
      <c r="B158" s="285" t="s">
        <v>114</v>
      </c>
      <c r="C158" s="285"/>
      <c r="D158" s="11">
        <f>SUM(D150:D153)</f>
        <v>932927.53</v>
      </c>
      <c r="E158" s="299">
        <f>SUM(E150:F153)</f>
        <v>29786479.169999998</v>
      </c>
      <c r="F158" s="299"/>
    </row>
    <row r="159" spans="2:6">
      <c r="B159" s="285" t="s">
        <v>115</v>
      </c>
      <c r="C159" s="285"/>
      <c r="D159" s="11">
        <f>SUM(D154:D157)</f>
        <v>0</v>
      </c>
      <c r="E159" s="299">
        <f>SUM(E154:F157)</f>
        <v>14856484.080000002</v>
      </c>
      <c r="F159" s="299"/>
    </row>
    <row r="160" spans="2:6">
      <c r="B160" s="295" t="s">
        <v>130</v>
      </c>
      <c r="C160" s="295"/>
      <c r="D160" s="295"/>
      <c r="E160" s="295"/>
      <c r="F160" s="295"/>
    </row>
    <row r="161" spans="2:6">
      <c r="B161" s="294" t="s">
        <v>106</v>
      </c>
      <c r="C161" s="294"/>
      <c r="D161" s="9">
        <v>558815.15</v>
      </c>
      <c r="E161" s="300">
        <v>5774511.3300000001</v>
      </c>
      <c r="F161" s="300"/>
    </row>
    <row r="162" spans="2:6">
      <c r="B162" s="294" t="s">
        <v>107</v>
      </c>
      <c r="C162" s="294"/>
      <c r="D162" s="9">
        <v>491868.19</v>
      </c>
      <c r="E162" s="300">
        <v>3869297.5</v>
      </c>
      <c r="F162" s="300"/>
    </row>
    <row r="163" spans="2:6">
      <c r="B163" s="294" t="s">
        <v>108</v>
      </c>
      <c r="C163" s="294"/>
      <c r="D163" s="9">
        <v>563695.64</v>
      </c>
      <c r="E163" s="296">
        <v>0</v>
      </c>
      <c r="F163" s="296"/>
    </row>
    <row r="164" spans="2:6">
      <c r="B164" s="294" t="s">
        <v>109</v>
      </c>
      <c r="C164" s="294"/>
      <c r="D164" s="9">
        <v>833228</v>
      </c>
      <c r="E164" s="300">
        <v>11541482.27</v>
      </c>
      <c r="F164" s="300"/>
    </row>
    <row r="165" spans="2:6">
      <c r="B165" s="292" t="s">
        <v>110</v>
      </c>
      <c r="C165" s="292"/>
      <c r="D165" s="13">
        <v>0</v>
      </c>
      <c r="E165" s="296">
        <v>0</v>
      </c>
      <c r="F165" s="296"/>
    </row>
    <row r="166" spans="2:6">
      <c r="B166" s="292" t="s">
        <v>111</v>
      </c>
      <c r="C166" s="292"/>
      <c r="D166" s="9">
        <v>402772.5</v>
      </c>
      <c r="E166" s="300">
        <v>6450180</v>
      </c>
      <c r="F166" s="300"/>
    </row>
    <row r="167" spans="2:6">
      <c r="B167" s="292" t="s">
        <v>112</v>
      </c>
      <c r="C167" s="292"/>
      <c r="D167" s="13">
        <v>0</v>
      </c>
      <c r="E167" s="300">
        <v>1397395</v>
      </c>
      <c r="F167" s="300"/>
    </row>
    <row r="168" spans="2:6">
      <c r="B168" s="292" t="s">
        <v>113</v>
      </c>
      <c r="C168" s="292"/>
      <c r="D168" s="13">
        <v>0</v>
      </c>
      <c r="E168" s="300">
        <v>899500</v>
      </c>
      <c r="F168" s="300"/>
    </row>
    <row r="169" spans="2:6">
      <c r="B169" s="285" t="s">
        <v>114</v>
      </c>
      <c r="C169" s="285"/>
      <c r="D169" s="11">
        <f>SUM(D161:D164)</f>
        <v>2447606.98</v>
      </c>
      <c r="E169" s="299">
        <f>SUM(E161:F164)</f>
        <v>21185291.100000001</v>
      </c>
      <c r="F169" s="299"/>
    </row>
    <row r="170" spans="2:6">
      <c r="B170" s="285" t="s">
        <v>115</v>
      </c>
      <c r="C170" s="285"/>
      <c r="D170" s="11">
        <f>SUM(D165:D168)</f>
        <v>402772.5</v>
      </c>
      <c r="E170" s="299">
        <f>SUM(E165:F168)</f>
        <v>8747075</v>
      </c>
      <c r="F170" s="299"/>
    </row>
    <row r="171" spans="2:6">
      <c r="B171" s="295" t="s">
        <v>131</v>
      </c>
      <c r="C171" s="295"/>
      <c r="D171" s="295"/>
      <c r="E171" s="295"/>
      <c r="F171" s="295"/>
    </row>
    <row r="172" spans="2:6">
      <c r="B172" s="294" t="s">
        <v>106</v>
      </c>
      <c r="C172" s="294"/>
      <c r="D172" s="13">
        <v>0</v>
      </c>
      <c r="E172" s="296">
        <v>0</v>
      </c>
      <c r="F172" s="296"/>
    </row>
    <row r="173" spans="2:6">
      <c r="B173" s="294" t="s">
        <v>107</v>
      </c>
      <c r="C173" s="294"/>
      <c r="D173" s="13">
        <v>0</v>
      </c>
      <c r="E173" s="296">
        <v>0</v>
      </c>
      <c r="F173" s="296"/>
    </row>
    <row r="174" spans="2:6">
      <c r="B174" s="294" t="s">
        <v>108</v>
      </c>
      <c r="C174" s="294"/>
      <c r="D174" s="13">
        <v>0</v>
      </c>
      <c r="E174" s="296">
        <v>0</v>
      </c>
      <c r="F174" s="296"/>
    </row>
    <row r="175" spans="2:6">
      <c r="B175" s="294" t="s">
        <v>109</v>
      </c>
      <c r="C175" s="294"/>
      <c r="D175" s="13">
        <v>0</v>
      </c>
      <c r="E175" s="296">
        <v>0</v>
      </c>
      <c r="F175" s="296"/>
    </row>
    <row r="176" spans="2:6">
      <c r="B176" s="292" t="s">
        <v>110</v>
      </c>
      <c r="C176" s="292"/>
      <c r="D176" s="13">
        <v>0</v>
      </c>
      <c r="E176" s="296">
        <v>0</v>
      </c>
      <c r="F176" s="296"/>
    </row>
    <row r="177" spans="2:6">
      <c r="B177" s="292" t="s">
        <v>111</v>
      </c>
      <c r="C177" s="292"/>
      <c r="D177" s="13">
        <v>0</v>
      </c>
      <c r="E177" s="296">
        <v>0</v>
      </c>
      <c r="F177" s="296"/>
    </row>
    <row r="178" spans="2:6">
      <c r="B178" s="292" t="s">
        <v>112</v>
      </c>
      <c r="C178" s="292"/>
      <c r="D178" s="13">
        <v>0</v>
      </c>
      <c r="E178" s="296">
        <v>0</v>
      </c>
      <c r="F178" s="296"/>
    </row>
    <row r="179" spans="2:6">
      <c r="B179" s="292" t="s">
        <v>113</v>
      </c>
      <c r="C179" s="292"/>
      <c r="D179" s="13">
        <v>0</v>
      </c>
      <c r="E179" s="296">
        <v>0</v>
      </c>
      <c r="F179" s="296"/>
    </row>
    <row r="180" spans="2:6">
      <c r="B180" s="285" t="s">
        <v>114</v>
      </c>
      <c r="C180" s="285"/>
      <c r="D180" s="14">
        <f>SUM(D172:D179)</f>
        <v>0</v>
      </c>
      <c r="E180" s="298">
        <f>SUM(E172:F175)</f>
        <v>0</v>
      </c>
      <c r="F180" s="298"/>
    </row>
    <row r="181" spans="2:6">
      <c r="B181" s="285" t="s">
        <v>115</v>
      </c>
      <c r="C181" s="285"/>
      <c r="D181" s="14">
        <f>SUM(D176:D179)</f>
        <v>0</v>
      </c>
      <c r="E181" s="298">
        <f>SUM(E176:F179)</f>
        <v>0</v>
      </c>
      <c r="F181" s="298"/>
    </row>
    <row r="182" spans="2:6">
      <c r="B182" s="295" t="s">
        <v>132</v>
      </c>
      <c r="C182" s="295"/>
      <c r="D182" s="295"/>
      <c r="E182" s="295"/>
      <c r="F182" s="295"/>
    </row>
    <row r="183" spans="2:6">
      <c r="B183" s="294" t="s">
        <v>106</v>
      </c>
      <c r="C183" s="294"/>
      <c r="D183" s="13">
        <v>0</v>
      </c>
      <c r="E183" s="300">
        <v>1099912</v>
      </c>
      <c r="F183" s="300"/>
    </row>
    <row r="184" spans="2:6">
      <c r="B184" s="294" t="s">
        <v>107</v>
      </c>
      <c r="C184" s="294"/>
      <c r="D184" s="13">
        <v>0</v>
      </c>
      <c r="E184" s="296">
        <v>0</v>
      </c>
      <c r="F184" s="296"/>
    </row>
    <row r="185" spans="2:6">
      <c r="B185" s="294" t="s">
        <v>108</v>
      </c>
      <c r="C185" s="294"/>
      <c r="D185" s="13">
        <v>0</v>
      </c>
      <c r="E185" s="296">
        <v>0</v>
      </c>
      <c r="F185" s="296"/>
    </row>
    <row r="186" spans="2:6">
      <c r="B186" s="294" t="s">
        <v>109</v>
      </c>
      <c r="C186" s="294"/>
      <c r="D186" s="9">
        <v>516768.4</v>
      </c>
      <c r="E186" s="300">
        <v>529957.6</v>
      </c>
      <c r="F186" s="300"/>
    </row>
    <row r="187" spans="2:6">
      <c r="B187" s="292" t="s">
        <v>110</v>
      </c>
      <c r="C187" s="292"/>
      <c r="D187" s="9">
        <v>544779.81000000006</v>
      </c>
      <c r="E187" s="296">
        <v>0</v>
      </c>
      <c r="F187" s="296"/>
    </row>
    <row r="188" spans="2:6">
      <c r="B188" s="292" t="s">
        <v>111</v>
      </c>
      <c r="C188" s="292"/>
      <c r="D188" s="17" t="s">
        <v>117</v>
      </c>
      <c r="E188" s="296">
        <v>0</v>
      </c>
      <c r="F188" s="296"/>
    </row>
    <row r="189" spans="2:6">
      <c r="B189" s="292" t="s">
        <v>112</v>
      </c>
      <c r="C189" s="292"/>
      <c r="D189" s="17" t="s">
        <v>117</v>
      </c>
      <c r="E189" s="296">
        <v>0</v>
      </c>
      <c r="F189" s="296"/>
    </row>
    <row r="190" spans="2:6">
      <c r="B190" s="292" t="s">
        <v>113</v>
      </c>
      <c r="C190" s="292"/>
      <c r="D190" s="67"/>
      <c r="E190" s="297"/>
      <c r="F190" s="297"/>
    </row>
    <row r="191" spans="2:6">
      <c r="B191" s="285" t="s">
        <v>114</v>
      </c>
      <c r="C191" s="285"/>
      <c r="D191" s="11">
        <f>SUM(D183:D186)</f>
        <v>516768.4</v>
      </c>
      <c r="E191" s="299">
        <f>SUM(E183:F186)</f>
        <v>1629869.6</v>
      </c>
      <c r="F191" s="299"/>
    </row>
    <row r="192" spans="2:6">
      <c r="B192" s="285" t="s">
        <v>115</v>
      </c>
      <c r="C192" s="285"/>
      <c r="D192" s="11">
        <f>SUM(D187:D190)</f>
        <v>544779.81000000006</v>
      </c>
      <c r="E192" s="299">
        <f>SUM(E187:F190)</f>
        <v>0</v>
      </c>
      <c r="F192" s="299"/>
    </row>
    <row r="193" spans="2:6">
      <c r="B193" s="295" t="s">
        <v>133</v>
      </c>
      <c r="C193" s="295"/>
      <c r="D193" s="295"/>
      <c r="E193" s="295"/>
      <c r="F193" s="295"/>
    </row>
    <row r="194" spans="2:6">
      <c r="B194" s="294" t="s">
        <v>106</v>
      </c>
      <c r="C194" s="294"/>
      <c r="D194" s="9">
        <v>442963.93</v>
      </c>
      <c r="E194" s="293" t="s">
        <v>117</v>
      </c>
      <c r="F194" s="293"/>
    </row>
    <row r="195" spans="2:6">
      <c r="B195" s="294" t="s">
        <v>107</v>
      </c>
      <c r="C195" s="294"/>
      <c r="D195" s="12" t="s">
        <v>117</v>
      </c>
      <c r="E195" s="293" t="s">
        <v>117</v>
      </c>
      <c r="F195" s="293"/>
    </row>
    <row r="196" spans="2:6">
      <c r="B196" s="294" t="s">
        <v>108</v>
      </c>
      <c r="C196" s="294"/>
      <c r="D196" s="9">
        <v>288740.52</v>
      </c>
      <c r="E196" s="300">
        <v>1174718.97</v>
      </c>
      <c r="F196" s="300"/>
    </row>
    <row r="197" spans="2:6">
      <c r="B197" s="294" t="s">
        <v>109</v>
      </c>
      <c r="C197" s="294"/>
      <c r="D197" s="9">
        <v>354384.13</v>
      </c>
      <c r="E197" s="300">
        <v>3852785.6</v>
      </c>
      <c r="F197" s="300"/>
    </row>
    <row r="198" spans="2:6">
      <c r="B198" s="292" t="s">
        <v>110</v>
      </c>
      <c r="C198" s="292"/>
      <c r="D198" s="9">
        <v>84769.32</v>
      </c>
      <c r="E198" s="293" t="s">
        <v>117</v>
      </c>
      <c r="F198" s="293"/>
    </row>
    <row r="199" spans="2:6">
      <c r="B199" s="292" t="s">
        <v>111</v>
      </c>
      <c r="C199" s="292"/>
      <c r="D199" s="12" t="s">
        <v>117</v>
      </c>
      <c r="E199" s="293" t="s">
        <v>117</v>
      </c>
      <c r="F199" s="293"/>
    </row>
    <row r="200" spans="2:6">
      <c r="B200" s="292" t="s">
        <v>112</v>
      </c>
      <c r="C200" s="292"/>
      <c r="D200" s="12" t="s">
        <v>117</v>
      </c>
      <c r="E200" s="300">
        <v>1498520.5</v>
      </c>
      <c r="F200" s="300"/>
    </row>
    <row r="201" spans="2:6">
      <c r="B201" s="292" t="s">
        <v>113</v>
      </c>
      <c r="C201" s="292"/>
      <c r="D201" s="9">
        <v>2232419.1399999997</v>
      </c>
      <c r="E201" s="300">
        <v>4317090</v>
      </c>
      <c r="F201" s="300"/>
    </row>
    <row r="202" spans="2:6">
      <c r="B202" s="285" t="s">
        <v>114</v>
      </c>
      <c r="C202" s="285"/>
      <c r="D202" s="11">
        <f>SUM(D194:D197)</f>
        <v>1086088.58</v>
      </c>
      <c r="E202" s="299">
        <f>SUM(E194:F197)</f>
        <v>5027504.57</v>
      </c>
      <c r="F202" s="299"/>
    </row>
    <row r="203" spans="2:6">
      <c r="B203" s="285" t="s">
        <v>115</v>
      </c>
      <c r="C203" s="285"/>
      <c r="D203" s="11">
        <f>SUM(D198:D201)</f>
        <v>2317188.4599999995</v>
      </c>
      <c r="E203" s="299">
        <f>SUM(E198:F201)</f>
        <v>5815610.5</v>
      </c>
      <c r="F203" s="299"/>
    </row>
    <row r="204" spans="2:6">
      <c r="B204" s="295" t="s">
        <v>134</v>
      </c>
      <c r="C204" s="295"/>
      <c r="D204" s="295"/>
      <c r="E204" s="295"/>
      <c r="F204" s="295"/>
    </row>
    <row r="205" spans="2:6">
      <c r="B205" s="294" t="s">
        <v>106</v>
      </c>
      <c r="C205" s="294"/>
      <c r="D205" s="13">
        <v>1</v>
      </c>
      <c r="E205" s="300">
        <v>1021554</v>
      </c>
      <c r="F205" s="300"/>
    </row>
    <row r="206" spans="2:6">
      <c r="B206" s="294" t="s">
        <v>107</v>
      </c>
      <c r="C206" s="294"/>
      <c r="D206" s="9">
        <v>5371824.3799999999</v>
      </c>
      <c r="E206" s="293" t="s">
        <v>117</v>
      </c>
      <c r="F206" s="293"/>
    </row>
    <row r="207" spans="2:6">
      <c r="B207" s="294" t="s">
        <v>108</v>
      </c>
      <c r="C207" s="294"/>
      <c r="D207" s="9">
        <v>9850000</v>
      </c>
      <c r="E207" s="300">
        <v>1400000</v>
      </c>
      <c r="F207" s="300"/>
    </row>
    <row r="208" spans="2:6">
      <c r="B208" s="294" t="s">
        <v>109</v>
      </c>
      <c r="C208" s="294"/>
      <c r="D208" s="13">
        <v>1</v>
      </c>
      <c r="E208" s="293" t="s">
        <v>117</v>
      </c>
      <c r="F208" s="293"/>
    </row>
    <row r="209" spans="2:6">
      <c r="B209" s="292" t="s">
        <v>110</v>
      </c>
      <c r="C209" s="292"/>
      <c r="D209" s="12" t="s">
        <v>117</v>
      </c>
      <c r="E209" s="300">
        <v>901000.78</v>
      </c>
      <c r="F209" s="300"/>
    </row>
    <row r="210" spans="2:6">
      <c r="B210" s="292" t="s">
        <v>111</v>
      </c>
      <c r="C210" s="292"/>
      <c r="D210" s="12" t="s">
        <v>117</v>
      </c>
      <c r="E210" s="293" t="s">
        <v>117</v>
      </c>
      <c r="F210" s="293"/>
    </row>
    <row r="211" spans="2:6">
      <c r="B211" s="292" t="s">
        <v>112</v>
      </c>
      <c r="C211" s="292"/>
      <c r="D211" s="12" t="s">
        <v>117</v>
      </c>
      <c r="E211" s="293" t="s">
        <v>117</v>
      </c>
      <c r="F211" s="293"/>
    </row>
    <row r="212" spans="2:6">
      <c r="B212" s="292" t="s">
        <v>113</v>
      </c>
      <c r="C212" s="292"/>
      <c r="D212" s="12" t="s">
        <v>117</v>
      </c>
      <c r="E212" s="293" t="s">
        <v>117</v>
      </c>
      <c r="F212" s="293"/>
    </row>
    <row r="213" spans="2:6">
      <c r="B213" s="285" t="s">
        <v>114</v>
      </c>
      <c r="C213" s="285"/>
      <c r="D213" s="11">
        <f>SUM(D205:D208)</f>
        <v>15221826.379999999</v>
      </c>
      <c r="E213" s="299">
        <f>SUM(E205:F208)</f>
        <v>2421554</v>
      </c>
      <c r="F213" s="299"/>
    </row>
    <row r="214" spans="2:6">
      <c r="B214" s="285" t="s">
        <v>115</v>
      </c>
      <c r="C214" s="285"/>
      <c r="D214" s="11">
        <f>SUM(D209:D212)</f>
        <v>0</v>
      </c>
      <c r="E214" s="299">
        <f>SUM(E209:F212)</f>
        <v>901000.78</v>
      </c>
      <c r="F214" s="299"/>
    </row>
    <row r="215" spans="2:6">
      <c r="B215" s="295" t="s">
        <v>135</v>
      </c>
      <c r="C215" s="295"/>
      <c r="D215" s="295"/>
      <c r="E215" s="295"/>
      <c r="F215" s="295"/>
    </row>
    <row r="216" spans="2:6">
      <c r="B216" s="294" t="s">
        <v>106</v>
      </c>
      <c r="C216" s="294"/>
      <c r="D216" s="9">
        <v>5816101.9099999983</v>
      </c>
      <c r="E216" s="296">
        <v>1</v>
      </c>
      <c r="F216" s="296"/>
    </row>
    <row r="217" spans="2:6">
      <c r="B217" s="294" t="s">
        <v>107</v>
      </c>
      <c r="C217" s="294"/>
      <c r="D217" s="9">
        <v>1029926.7</v>
      </c>
      <c r="E217" s="296">
        <v>0</v>
      </c>
      <c r="F217" s="296"/>
    </row>
    <row r="218" spans="2:6">
      <c r="B218" s="294" t="s">
        <v>108</v>
      </c>
      <c r="C218" s="294"/>
      <c r="D218" s="9">
        <v>2954861.61</v>
      </c>
      <c r="E218" s="296">
        <v>0</v>
      </c>
      <c r="F218" s="296"/>
    </row>
    <row r="219" spans="2:6">
      <c r="B219" s="294" t="s">
        <v>109</v>
      </c>
      <c r="C219" s="294"/>
      <c r="D219" s="9">
        <v>2688291.32</v>
      </c>
      <c r="E219" s="296">
        <v>0</v>
      </c>
      <c r="F219" s="296"/>
    </row>
    <row r="220" spans="2:6">
      <c r="B220" s="292" t="s">
        <v>110</v>
      </c>
      <c r="C220" s="292"/>
      <c r="D220" s="9">
        <v>736545.01</v>
      </c>
      <c r="E220" s="296">
        <v>0</v>
      </c>
      <c r="F220" s="296"/>
    </row>
    <row r="221" spans="2:6">
      <c r="B221" s="292" t="s">
        <v>111</v>
      </c>
      <c r="C221" s="292"/>
      <c r="D221" s="9">
        <v>2230995.0699999998</v>
      </c>
      <c r="E221" s="296">
        <v>0</v>
      </c>
      <c r="F221" s="296"/>
    </row>
    <row r="222" spans="2:6">
      <c r="B222" s="292" t="s">
        <v>112</v>
      </c>
      <c r="C222" s="292"/>
      <c r="D222" s="9">
        <v>3423975.879999999</v>
      </c>
      <c r="E222" s="296">
        <v>0</v>
      </c>
      <c r="F222" s="296"/>
    </row>
    <row r="223" spans="2:6">
      <c r="B223" s="292" t="s">
        <v>113</v>
      </c>
      <c r="C223" s="292"/>
      <c r="D223" s="68"/>
      <c r="E223" s="296">
        <v>0</v>
      </c>
      <c r="F223" s="296"/>
    </row>
    <row r="224" spans="2:6">
      <c r="B224" s="285" t="s">
        <v>114</v>
      </c>
      <c r="C224" s="285"/>
      <c r="D224" s="14">
        <f>SUM(D216:D219)</f>
        <v>12489181.539999999</v>
      </c>
      <c r="E224" s="298">
        <f>SUM(E216:F219)</f>
        <v>1</v>
      </c>
      <c r="F224" s="298"/>
    </row>
    <row r="225" spans="2:6">
      <c r="B225" s="285" t="s">
        <v>115</v>
      </c>
      <c r="C225" s="285"/>
      <c r="D225" s="14">
        <f>SUM(D220:D223)</f>
        <v>6391515.959999999</v>
      </c>
      <c r="E225" s="298">
        <f>SUM(E220:F223)</f>
        <v>0</v>
      </c>
      <c r="F225" s="298"/>
    </row>
    <row r="226" spans="2:6">
      <c r="B226" s="295" t="s">
        <v>136</v>
      </c>
      <c r="C226" s="295"/>
      <c r="D226" s="295"/>
      <c r="E226" s="295"/>
      <c r="F226" s="295"/>
    </row>
    <row r="227" spans="2:6">
      <c r="B227" s="294" t="s">
        <v>106</v>
      </c>
      <c r="C227" s="294"/>
      <c r="D227" s="9">
        <v>4876496.4000000004</v>
      </c>
      <c r="E227" s="300">
        <v>25096404.030000001</v>
      </c>
      <c r="F227" s="300"/>
    </row>
    <row r="228" spans="2:6">
      <c r="B228" s="294" t="s">
        <v>107</v>
      </c>
      <c r="C228" s="294"/>
      <c r="D228" s="9">
        <v>1627411.35</v>
      </c>
      <c r="E228" s="300">
        <v>80539475.129999995</v>
      </c>
      <c r="F228" s="300"/>
    </row>
    <row r="229" spans="2:6">
      <c r="B229" s="294" t="s">
        <v>108</v>
      </c>
      <c r="C229" s="294"/>
      <c r="D229" s="9">
        <v>3324016.23</v>
      </c>
      <c r="E229" s="300">
        <v>61946801.829999998</v>
      </c>
      <c r="F229" s="300"/>
    </row>
    <row r="230" spans="2:6">
      <c r="B230" s="294" t="s">
        <v>109</v>
      </c>
      <c r="C230" s="294"/>
      <c r="D230" s="9">
        <v>5412167.8600000003</v>
      </c>
      <c r="E230" s="300">
        <v>21452513.969999999</v>
      </c>
      <c r="F230" s="300"/>
    </row>
    <row r="231" spans="2:6">
      <c r="B231" s="292" t="s">
        <v>110</v>
      </c>
      <c r="C231" s="292"/>
      <c r="D231" s="9">
        <v>5153487.5</v>
      </c>
      <c r="E231" s="300">
        <v>23777913.129999999</v>
      </c>
      <c r="F231" s="300"/>
    </row>
    <row r="232" spans="2:6">
      <c r="B232" s="292" t="s">
        <v>111</v>
      </c>
      <c r="C232" s="292"/>
      <c r="D232" s="9">
        <v>2407219.3499999996</v>
      </c>
      <c r="E232" s="300">
        <v>70803881.050000012</v>
      </c>
      <c r="F232" s="300"/>
    </row>
    <row r="233" spans="2:6">
      <c r="B233" s="292" t="s">
        <v>112</v>
      </c>
      <c r="C233" s="292"/>
      <c r="D233" s="9">
        <v>1269202.4099999999</v>
      </c>
      <c r="E233" s="300">
        <v>60811806.589999996</v>
      </c>
      <c r="F233" s="300"/>
    </row>
    <row r="234" spans="2:6">
      <c r="B234" s="292" t="s">
        <v>113</v>
      </c>
      <c r="C234" s="292"/>
      <c r="D234" s="51">
        <v>2941459.5300000007</v>
      </c>
      <c r="E234" s="300">
        <v>17758567.57</v>
      </c>
      <c r="F234" s="300"/>
    </row>
    <row r="235" spans="2:6">
      <c r="B235" s="285" t="s">
        <v>114</v>
      </c>
      <c r="C235" s="285"/>
      <c r="D235" s="11">
        <f>SUM(D227:D230)</f>
        <v>15240091.84</v>
      </c>
      <c r="E235" s="299">
        <f>SUM(E227:F230)</f>
        <v>189035194.96000001</v>
      </c>
      <c r="F235" s="299"/>
    </row>
    <row r="236" spans="2:6">
      <c r="B236" s="285" t="s">
        <v>115</v>
      </c>
      <c r="C236" s="285"/>
      <c r="D236" s="11">
        <f>SUM(D231:D234)</f>
        <v>11771368.790000001</v>
      </c>
      <c r="E236" s="299">
        <f>SUM(E231:F234)</f>
        <v>173152168.34</v>
      </c>
      <c r="F236" s="299"/>
    </row>
    <row r="237" spans="2:6">
      <c r="B237" s="295" t="s">
        <v>137</v>
      </c>
      <c r="C237" s="295"/>
      <c r="D237" s="295"/>
      <c r="E237" s="295"/>
      <c r="F237" s="295"/>
    </row>
    <row r="238" spans="2:6">
      <c r="B238" s="294" t="s">
        <v>106</v>
      </c>
      <c r="C238" s="294"/>
      <c r="D238" s="9">
        <v>9661801.8599999994</v>
      </c>
      <c r="E238" s="300">
        <v>15378205.82</v>
      </c>
      <c r="F238" s="300"/>
    </row>
    <row r="239" spans="2:6">
      <c r="B239" s="294" t="s">
        <v>107</v>
      </c>
      <c r="C239" s="294"/>
      <c r="D239" s="9">
        <v>1232863.08</v>
      </c>
      <c r="E239" s="300">
        <v>75202033.739999995</v>
      </c>
      <c r="F239" s="300"/>
    </row>
    <row r="240" spans="2:6">
      <c r="B240" s="294" t="s">
        <v>108</v>
      </c>
      <c r="C240" s="294"/>
      <c r="D240" s="9">
        <v>6237213.5199999996</v>
      </c>
      <c r="E240" s="300">
        <v>20446220.43</v>
      </c>
      <c r="F240" s="300"/>
    </row>
    <row r="241" spans="2:6">
      <c r="B241" s="294" t="s">
        <v>109</v>
      </c>
      <c r="C241" s="294"/>
      <c r="D241" s="9">
        <v>20941780.640000001</v>
      </c>
      <c r="E241" s="300">
        <v>85701127.319999993</v>
      </c>
      <c r="F241" s="300"/>
    </row>
    <row r="242" spans="2:6">
      <c r="B242" s="292" t="s">
        <v>110</v>
      </c>
      <c r="C242" s="292"/>
      <c r="D242" s="9">
        <v>4328324.29</v>
      </c>
      <c r="E242" s="300">
        <v>13693828.119999999</v>
      </c>
      <c r="F242" s="300"/>
    </row>
    <row r="243" spans="2:6">
      <c r="B243" s="292" t="s">
        <v>111</v>
      </c>
      <c r="C243" s="292"/>
      <c r="D243" s="13">
        <v>0</v>
      </c>
      <c r="E243" s="296">
        <v>0</v>
      </c>
      <c r="F243" s="296"/>
    </row>
    <row r="244" spans="2:6">
      <c r="B244" s="292" t="s">
        <v>112</v>
      </c>
      <c r="C244" s="292"/>
      <c r="D244" s="9">
        <v>10719460.530000001</v>
      </c>
      <c r="E244" s="300">
        <v>61048676.680000007</v>
      </c>
      <c r="F244" s="300"/>
    </row>
    <row r="245" spans="2:6">
      <c r="B245" s="292" t="s">
        <v>113</v>
      </c>
      <c r="C245" s="292"/>
      <c r="D245" s="9">
        <v>26708515.82</v>
      </c>
      <c r="E245" s="300">
        <v>98991458.719999999</v>
      </c>
      <c r="F245" s="300"/>
    </row>
    <row r="246" spans="2:6">
      <c r="B246" s="285" t="s">
        <v>114</v>
      </c>
      <c r="C246" s="285"/>
      <c r="D246" s="11">
        <f>SUM(D238:D241)</f>
        <v>38073659.100000001</v>
      </c>
      <c r="E246" s="299">
        <f>SUM(E238:F241)</f>
        <v>196727587.31</v>
      </c>
      <c r="F246" s="299"/>
    </row>
    <row r="247" spans="2:6">
      <c r="B247" s="285" t="s">
        <v>115</v>
      </c>
      <c r="C247" s="285"/>
      <c r="D247" s="11">
        <f>SUM(D242:D245)</f>
        <v>41756300.640000001</v>
      </c>
      <c r="E247" s="299">
        <f>SUM(E242:F245)</f>
        <v>173733963.52000001</v>
      </c>
      <c r="F247" s="299"/>
    </row>
    <row r="248" spans="2:6">
      <c r="B248" s="295" t="s">
        <v>138</v>
      </c>
      <c r="C248" s="295"/>
      <c r="D248" s="295"/>
      <c r="E248" s="295"/>
      <c r="F248" s="295"/>
    </row>
    <row r="249" spans="2:6">
      <c r="B249" s="294" t="s">
        <v>106</v>
      </c>
      <c r="C249" s="294"/>
      <c r="D249" s="12" t="s">
        <v>117</v>
      </c>
      <c r="E249" s="300">
        <v>4222618.08</v>
      </c>
      <c r="F249" s="300"/>
    </row>
    <row r="250" spans="2:6">
      <c r="B250" s="294" t="s">
        <v>107</v>
      </c>
      <c r="C250" s="294"/>
      <c r="D250" s="9">
        <v>947662.3</v>
      </c>
      <c r="E250" s="300">
        <v>2460096.39</v>
      </c>
      <c r="F250" s="300"/>
    </row>
    <row r="251" spans="2:6">
      <c r="B251" s="294" t="s">
        <v>108</v>
      </c>
      <c r="C251" s="294"/>
      <c r="D251" s="9">
        <v>2248080</v>
      </c>
      <c r="E251" s="300">
        <v>2394901.25</v>
      </c>
      <c r="F251" s="300"/>
    </row>
    <row r="252" spans="2:6">
      <c r="B252" s="294" t="s">
        <v>109</v>
      </c>
      <c r="C252" s="294"/>
      <c r="D252" s="9">
        <v>22186416.359999999</v>
      </c>
      <c r="E252" s="293" t="s">
        <v>117</v>
      </c>
      <c r="F252" s="293"/>
    </row>
    <row r="253" spans="2:6">
      <c r="B253" s="292" t="s">
        <v>110</v>
      </c>
      <c r="C253" s="292"/>
      <c r="D253" s="12" t="s">
        <v>117</v>
      </c>
      <c r="E253" s="293" t="s">
        <v>117</v>
      </c>
      <c r="F253" s="293"/>
    </row>
    <row r="254" spans="2:6">
      <c r="B254" s="292" t="s">
        <v>111</v>
      </c>
      <c r="C254" s="292"/>
      <c r="D254" s="9">
        <v>1218000</v>
      </c>
      <c r="E254" s="300">
        <v>6470643.54</v>
      </c>
      <c r="F254" s="300"/>
    </row>
    <row r="255" spans="2:6">
      <c r="B255" s="292" t="s">
        <v>112</v>
      </c>
      <c r="C255" s="292"/>
      <c r="D255" s="12" t="s">
        <v>117</v>
      </c>
      <c r="E255" s="300">
        <v>795760</v>
      </c>
      <c r="F255" s="300"/>
    </row>
    <row r="256" spans="2:6">
      <c r="B256" s="292" t="s">
        <v>113</v>
      </c>
      <c r="C256" s="292"/>
      <c r="D256" s="9">
        <v>597516</v>
      </c>
      <c r="E256" s="300">
        <v>1324909.6600000001</v>
      </c>
      <c r="F256" s="300"/>
    </row>
    <row r="257" spans="2:6">
      <c r="B257" s="285" t="s">
        <v>114</v>
      </c>
      <c r="C257" s="285"/>
      <c r="D257" s="11">
        <f>SUM(D249:D252)</f>
        <v>25382158.66</v>
      </c>
      <c r="E257" s="299">
        <f>SUM(E249:F252)</f>
        <v>9077615.7200000007</v>
      </c>
      <c r="F257" s="299"/>
    </row>
    <row r="258" spans="2:6">
      <c r="B258" s="285" t="s">
        <v>115</v>
      </c>
      <c r="C258" s="285"/>
      <c r="D258" s="11">
        <f>SUM(D253:D256)</f>
        <v>1815516</v>
      </c>
      <c r="E258" s="299">
        <f>SUM(E253:F256)</f>
        <v>8591313.1999999993</v>
      </c>
      <c r="F258" s="299"/>
    </row>
    <row r="259" spans="2:6">
      <c r="B259" s="295" t="s">
        <v>139</v>
      </c>
      <c r="C259" s="295"/>
      <c r="D259" s="295"/>
      <c r="E259" s="295"/>
      <c r="F259" s="295"/>
    </row>
    <row r="260" spans="2:6">
      <c r="B260" s="294" t="s">
        <v>106</v>
      </c>
      <c r="C260" s="294"/>
      <c r="D260" s="9">
        <v>37671375.450000003</v>
      </c>
      <c r="E260" s="300">
        <v>178003383.19999999</v>
      </c>
      <c r="F260" s="300"/>
    </row>
    <row r="261" spans="2:6">
      <c r="B261" s="294" t="s">
        <v>107</v>
      </c>
      <c r="C261" s="294"/>
      <c r="D261" s="9">
        <v>29966731</v>
      </c>
      <c r="E261" s="300">
        <v>1195263556.1900001</v>
      </c>
      <c r="F261" s="300"/>
    </row>
    <row r="262" spans="2:6">
      <c r="B262" s="294" t="s">
        <v>108</v>
      </c>
      <c r="C262" s="294"/>
      <c r="D262" s="9">
        <v>47961000.109999999</v>
      </c>
      <c r="E262" s="300">
        <v>6192428290.8500004</v>
      </c>
      <c r="F262" s="300"/>
    </row>
    <row r="263" spans="2:6">
      <c r="B263" s="294" t="s">
        <v>109</v>
      </c>
      <c r="C263" s="294"/>
      <c r="D263" s="9">
        <v>70390573.110000014</v>
      </c>
      <c r="E263" s="300">
        <v>181326753.42999995</v>
      </c>
      <c r="F263" s="300"/>
    </row>
    <row r="264" spans="2:6">
      <c r="B264" s="292" t="s">
        <v>110</v>
      </c>
      <c r="C264" s="292"/>
      <c r="D264" s="9">
        <v>1005085390.6199996</v>
      </c>
      <c r="E264" s="300">
        <v>18392666.850000001</v>
      </c>
      <c r="F264" s="300"/>
    </row>
    <row r="265" spans="2:6">
      <c r="B265" s="292" t="s">
        <v>111</v>
      </c>
      <c r="C265" s="292"/>
      <c r="D265" s="9">
        <v>24795219.149999999</v>
      </c>
      <c r="E265" s="300">
        <v>31269521.080000002</v>
      </c>
      <c r="F265" s="300"/>
    </row>
    <row r="266" spans="2:6">
      <c r="B266" s="292" t="s">
        <v>112</v>
      </c>
      <c r="C266" s="292"/>
      <c r="D266" s="9">
        <v>3065927243.699996</v>
      </c>
      <c r="E266" s="300">
        <v>1345512530</v>
      </c>
      <c r="F266" s="300"/>
    </row>
    <row r="267" spans="2:6">
      <c r="B267" s="292" t="s">
        <v>113</v>
      </c>
      <c r="C267" s="292"/>
      <c r="D267" s="9">
        <v>4541872.33</v>
      </c>
      <c r="E267" s="300">
        <v>31572085.399999995</v>
      </c>
      <c r="F267" s="300"/>
    </row>
    <row r="268" spans="2:6">
      <c r="B268" s="285" t="s">
        <v>114</v>
      </c>
      <c r="C268" s="285"/>
      <c r="D268" s="11">
        <f>SUM(D260:D263)</f>
        <v>185989679.67000002</v>
      </c>
      <c r="E268" s="299">
        <f>SUM(E260:F263)</f>
        <v>7747021983.670001</v>
      </c>
      <c r="F268" s="299"/>
    </row>
    <row r="269" spans="2:6">
      <c r="B269" s="285" t="s">
        <v>115</v>
      </c>
      <c r="C269" s="285"/>
      <c r="D269" s="11">
        <f>SUM(D264:D267)</f>
        <v>4100349725.7999954</v>
      </c>
      <c r="E269" s="299">
        <f>SUM(E264:F267)</f>
        <v>1426746803.3300002</v>
      </c>
      <c r="F269" s="299"/>
    </row>
    <row r="270" spans="2:6">
      <c r="B270" s="295" t="s">
        <v>140</v>
      </c>
      <c r="C270" s="295"/>
      <c r="D270" s="295"/>
      <c r="E270" s="295"/>
      <c r="F270" s="295"/>
    </row>
    <row r="271" spans="2:6">
      <c r="B271" s="294" t="s">
        <v>106</v>
      </c>
      <c r="C271" s="294"/>
      <c r="D271" s="9">
        <v>474936</v>
      </c>
      <c r="E271" s="300">
        <v>52588590</v>
      </c>
      <c r="F271" s="300"/>
    </row>
    <row r="272" spans="2:6">
      <c r="B272" s="294" t="s">
        <v>107</v>
      </c>
      <c r="C272" s="294"/>
      <c r="D272" s="13">
        <v>0</v>
      </c>
      <c r="E272" s="300">
        <v>26294295</v>
      </c>
      <c r="F272" s="300"/>
    </row>
    <row r="273" spans="2:6">
      <c r="B273" s="294" t="s">
        <v>108</v>
      </c>
      <c r="C273" s="294"/>
      <c r="D273" s="13">
        <v>0</v>
      </c>
      <c r="E273" s="296">
        <v>0</v>
      </c>
      <c r="F273" s="296"/>
    </row>
    <row r="274" spans="2:6">
      <c r="B274" s="294" t="s">
        <v>109</v>
      </c>
      <c r="C274" s="294"/>
      <c r="D274" s="9">
        <v>721015</v>
      </c>
      <c r="E274" s="300">
        <v>8982512</v>
      </c>
      <c r="F274" s="300"/>
    </row>
    <row r="275" spans="2:6">
      <c r="B275" s="292" t="s">
        <v>110</v>
      </c>
      <c r="C275" s="292"/>
      <c r="D275" s="9">
        <v>2757876</v>
      </c>
      <c r="E275" s="300">
        <v>8982512</v>
      </c>
      <c r="F275" s="300"/>
    </row>
    <row r="276" spans="2:6">
      <c r="B276" s="292" t="s">
        <v>111</v>
      </c>
      <c r="C276" s="292"/>
      <c r="D276" s="13">
        <v>0</v>
      </c>
      <c r="E276" s="296">
        <v>0</v>
      </c>
      <c r="F276" s="296"/>
    </row>
    <row r="277" spans="2:6">
      <c r="B277" s="292" t="s">
        <v>112</v>
      </c>
      <c r="C277" s="292"/>
      <c r="D277" s="9">
        <v>9496324</v>
      </c>
      <c r="E277" s="300">
        <v>35226549</v>
      </c>
      <c r="F277" s="300"/>
    </row>
    <row r="278" spans="2:6">
      <c r="B278" s="292" t="s">
        <v>113</v>
      </c>
      <c r="C278" s="292"/>
      <c r="D278" s="9">
        <v>10369387</v>
      </c>
      <c r="E278" s="300">
        <v>43940928</v>
      </c>
      <c r="F278" s="300"/>
    </row>
    <row r="279" spans="2:6">
      <c r="B279" s="285" t="s">
        <v>114</v>
      </c>
      <c r="C279" s="285"/>
      <c r="D279" s="14">
        <f>SUM(D271:D274)</f>
        <v>1195951</v>
      </c>
      <c r="E279" s="298">
        <f>SUM(E271:F274)</f>
        <v>87865397</v>
      </c>
      <c r="F279" s="298"/>
    </row>
    <row r="280" spans="2:6">
      <c r="B280" s="285" t="s">
        <v>115</v>
      </c>
      <c r="C280" s="285"/>
      <c r="D280" s="14">
        <f>SUM(D275:D278)</f>
        <v>22623587</v>
      </c>
      <c r="E280" s="298">
        <f>SUM(E275:F278)</f>
        <v>88149989</v>
      </c>
      <c r="F280" s="298"/>
    </row>
    <row r="281" spans="2:6">
      <c r="B281" s="295" t="s">
        <v>141</v>
      </c>
      <c r="C281" s="295"/>
      <c r="D281" s="295"/>
      <c r="E281" s="295"/>
      <c r="F281" s="295"/>
    </row>
    <row r="282" spans="2:6">
      <c r="B282" s="294" t="s">
        <v>106</v>
      </c>
      <c r="C282" s="294"/>
      <c r="D282" s="9">
        <v>33534238.960000001</v>
      </c>
      <c r="E282" s="300">
        <v>380037742.01999998</v>
      </c>
      <c r="F282" s="300"/>
    </row>
    <row r="283" spans="2:6">
      <c r="B283" s="294" t="s">
        <v>107</v>
      </c>
      <c r="C283" s="294"/>
      <c r="D283" s="9">
        <v>11158613.82</v>
      </c>
      <c r="E283" s="300">
        <v>516574831.19</v>
      </c>
      <c r="F283" s="300"/>
    </row>
    <row r="284" spans="2:6">
      <c r="B284" s="294" t="s">
        <v>108</v>
      </c>
      <c r="C284" s="294"/>
      <c r="D284" s="9">
        <v>21855195.350000001</v>
      </c>
      <c r="E284" s="300">
        <v>1454790263.47</v>
      </c>
      <c r="F284" s="300"/>
    </row>
    <row r="285" spans="2:6">
      <c r="B285" s="294" t="s">
        <v>109</v>
      </c>
      <c r="C285" s="294"/>
      <c r="D285" s="9">
        <v>20261239.600000001</v>
      </c>
      <c r="E285" s="300">
        <v>428511790.31999999</v>
      </c>
      <c r="F285" s="300"/>
    </row>
    <row r="286" spans="2:6">
      <c r="B286" s="292" t="s">
        <v>110</v>
      </c>
      <c r="C286" s="292"/>
      <c r="D286" s="9">
        <v>6984860.0999999996</v>
      </c>
      <c r="E286" s="300">
        <v>39632190.079999998</v>
      </c>
      <c r="F286" s="300"/>
    </row>
    <row r="287" spans="2:6">
      <c r="B287" s="292" t="s">
        <v>111</v>
      </c>
      <c r="C287" s="292"/>
      <c r="D287" s="9">
        <v>3862960.88</v>
      </c>
      <c r="E287" s="300">
        <v>3471996</v>
      </c>
      <c r="F287" s="300"/>
    </row>
    <row r="288" spans="2:6">
      <c r="B288" s="292" t="s">
        <v>112</v>
      </c>
      <c r="C288" s="292"/>
      <c r="D288" s="9">
        <v>6765983.0700000012</v>
      </c>
      <c r="E288" s="300">
        <v>22650511.02</v>
      </c>
      <c r="F288" s="300"/>
    </row>
    <row r="289" spans="2:6">
      <c r="B289" s="292" t="s">
        <v>113</v>
      </c>
      <c r="C289" s="292"/>
      <c r="D289" s="9">
        <v>126433060.36999997</v>
      </c>
      <c r="E289" s="300">
        <v>32743139.719999999</v>
      </c>
      <c r="F289" s="300"/>
    </row>
    <row r="290" spans="2:6">
      <c r="B290" s="285" t="s">
        <v>114</v>
      </c>
      <c r="C290" s="285"/>
      <c r="D290" s="11">
        <f>SUM(D282:D285)</f>
        <v>86809287.730000004</v>
      </c>
      <c r="E290" s="299">
        <f>SUM(E282:F285)</f>
        <v>2779914627.0000005</v>
      </c>
      <c r="F290" s="299"/>
    </row>
    <row r="291" spans="2:6">
      <c r="B291" s="285" t="s">
        <v>115</v>
      </c>
      <c r="C291" s="285"/>
      <c r="D291" s="11">
        <f>SUM(D286:D289)</f>
        <v>144046864.41999999</v>
      </c>
      <c r="E291" s="299">
        <f>SUM(E286:F289)</f>
        <v>98497836.819999993</v>
      </c>
      <c r="F291" s="299"/>
    </row>
    <row r="292" spans="2:6">
      <c r="B292" s="295" t="s">
        <v>142</v>
      </c>
      <c r="C292" s="295"/>
      <c r="D292" s="295"/>
      <c r="E292" s="295"/>
      <c r="F292" s="295"/>
    </row>
    <row r="293" spans="2:6">
      <c r="B293" s="294" t="s">
        <v>106</v>
      </c>
      <c r="C293" s="294"/>
      <c r="D293" s="13">
        <v>290000</v>
      </c>
      <c r="E293" s="296">
        <v>574200</v>
      </c>
      <c r="F293" s="296"/>
    </row>
    <row r="294" spans="2:6">
      <c r="B294" s="294" t="s">
        <v>107</v>
      </c>
      <c r="C294" s="294"/>
      <c r="D294" s="9">
        <v>764009.18</v>
      </c>
      <c r="E294" s="296">
        <v>0</v>
      </c>
      <c r="F294" s="296"/>
    </row>
    <row r="295" spans="2:6">
      <c r="B295" s="294" t="s">
        <v>108</v>
      </c>
      <c r="C295" s="294"/>
      <c r="D295" s="9">
        <v>750000</v>
      </c>
      <c r="E295" s="300">
        <v>3798393.84</v>
      </c>
      <c r="F295" s="300"/>
    </row>
    <row r="296" spans="2:6">
      <c r="B296" s="294" t="s">
        <v>109</v>
      </c>
      <c r="C296" s="294"/>
      <c r="D296" s="9">
        <v>4182644</v>
      </c>
      <c r="E296" s="300">
        <v>3217708.97</v>
      </c>
      <c r="F296" s="300"/>
    </row>
    <row r="297" spans="2:6">
      <c r="B297" s="292" t="s">
        <v>110</v>
      </c>
      <c r="C297" s="292"/>
      <c r="D297" s="9">
        <v>2234495.33</v>
      </c>
      <c r="E297" s="300">
        <v>2538721.6</v>
      </c>
      <c r="F297" s="300"/>
    </row>
    <row r="298" spans="2:6">
      <c r="B298" s="292" t="s">
        <v>111</v>
      </c>
      <c r="C298" s="292"/>
      <c r="D298" s="9">
        <v>136031</v>
      </c>
      <c r="E298" s="296">
        <v>0</v>
      </c>
      <c r="F298" s="296"/>
    </row>
    <row r="299" spans="2:6">
      <c r="B299" s="292" t="s">
        <v>112</v>
      </c>
      <c r="C299" s="292"/>
      <c r="D299" s="9">
        <v>360000.2</v>
      </c>
      <c r="E299" s="300">
        <v>1804380</v>
      </c>
      <c r="F299" s="300"/>
    </row>
    <row r="300" spans="2:6">
      <c r="B300" s="292" t="s">
        <v>113</v>
      </c>
      <c r="C300" s="292"/>
      <c r="D300" s="9">
        <v>360000.2</v>
      </c>
      <c r="E300" s="300">
        <v>1804380</v>
      </c>
      <c r="F300" s="300"/>
    </row>
    <row r="301" spans="2:6">
      <c r="B301" s="285" t="s">
        <v>114</v>
      </c>
      <c r="C301" s="285"/>
      <c r="D301" s="11">
        <f>SUM(D293:D296)</f>
        <v>5986653.1799999997</v>
      </c>
      <c r="E301" s="299">
        <f>SUM(E293:F296)</f>
        <v>7590302.8100000005</v>
      </c>
      <c r="F301" s="299"/>
    </row>
    <row r="302" spans="2:6">
      <c r="B302" s="285" t="s">
        <v>115</v>
      </c>
      <c r="C302" s="285"/>
      <c r="D302" s="11">
        <f>SUM(D297:D300)</f>
        <v>3090526.7300000004</v>
      </c>
      <c r="E302" s="299">
        <f>SUM(E297:F300)</f>
        <v>6147481.5999999996</v>
      </c>
      <c r="F302" s="299"/>
    </row>
    <row r="303" spans="2:6">
      <c r="B303" s="287" t="s">
        <v>143</v>
      </c>
      <c r="C303" s="287"/>
      <c r="D303" s="287"/>
      <c r="E303" s="287"/>
      <c r="F303" s="287"/>
    </row>
    <row r="304" spans="2:6">
      <c r="B304" s="294" t="s">
        <v>106</v>
      </c>
      <c r="C304" s="294"/>
      <c r="D304" s="9">
        <v>507670.98</v>
      </c>
      <c r="E304" s="300">
        <v>1672689.94</v>
      </c>
      <c r="F304" s="300"/>
    </row>
    <row r="305" spans="2:6">
      <c r="B305" s="294" t="s">
        <v>107</v>
      </c>
      <c r="C305" s="294"/>
      <c r="D305" s="13">
        <v>0</v>
      </c>
      <c r="E305" s="296">
        <v>0</v>
      </c>
      <c r="F305" s="296"/>
    </row>
    <row r="306" spans="2:6">
      <c r="B306" s="294" t="s">
        <v>108</v>
      </c>
      <c r="C306" s="294"/>
      <c r="D306" s="9">
        <v>1036530.01</v>
      </c>
      <c r="E306" s="300">
        <v>578576.84</v>
      </c>
      <c r="F306" s="300"/>
    </row>
    <row r="307" spans="2:6">
      <c r="B307" s="294" t="s">
        <v>109</v>
      </c>
      <c r="C307" s="294"/>
      <c r="D307" s="12" t="s">
        <v>117</v>
      </c>
      <c r="E307" s="293" t="s">
        <v>117</v>
      </c>
      <c r="F307" s="293"/>
    </row>
    <row r="308" spans="2:6">
      <c r="B308" s="292" t="s">
        <v>110</v>
      </c>
      <c r="C308" s="292"/>
      <c r="D308" s="9">
        <v>2444</v>
      </c>
      <c r="E308" s="300">
        <v>1331058</v>
      </c>
      <c r="F308" s="300"/>
    </row>
    <row r="309" spans="2:6">
      <c r="B309" s="292" t="s">
        <v>111</v>
      </c>
      <c r="C309" s="292"/>
      <c r="D309" s="9">
        <v>700165.29999999981</v>
      </c>
      <c r="E309" s="300">
        <v>931966.44</v>
      </c>
      <c r="F309" s="300"/>
    </row>
    <row r="310" spans="2:6">
      <c r="B310" s="292" t="s">
        <v>112</v>
      </c>
      <c r="C310" s="292"/>
      <c r="D310" s="9">
        <v>2342349.96</v>
      </c>
      <c r="E310" s="296">
        <v>0</v>
      </c>
      <c r="F310" s="296"/>
    </row>
    <row r="311" spans="2:6">
      <c r="B311" s="292" t="s">
        <v>113</v>
      </c>
      <c r="C311" s="292"/>
      <c r="D311" s="9">
        <v>699223</v>
      </c>
      <c r="E311" s="296">
        <v>0</v>
      </c>
      <c r="F311" s="296"/>
    </row>
    <row r="312" spans="2:6">
      <c r="B312" s="285" t="s">
        <v>114</v>
      </c>
      <c r="C312" s="285"/>
      <c r="D312" s="11">
        <f>SUM(D304:D307)</f>
        <v>1544200.99</v>
      </c>
      <c r="E312" s="299">
        <f>SUM(E304:F307)</f>
        <v>2251266.7799999998</v>
      </c>
      <c r="F312" s="299"/>
    </row>
    <row r="313" spans="2:6">
      <c r="B313" s="285" t="s">
        <v>115</v>
      </c>
      <c r="C313" s="285"/>
      <c r="D313" s="11">
        <f>SUM(D308:D311)</f>
        <v>3744182.26</v>
      </c>
      <c r="E313" s="299">
        <f>SUM(E308:F311)</f>
        <v>2263024.44</v>
      </c>
      <c r="F313" s="299"/>
    </row>
    <row r="314" spans="2:6">
      <c r="B314" s="295" t="s">
        <v>144</v>
      </c>
      <c r="C314" s="295"/>
      <c r="D314" s="295"/>
      <c r="E314" s="295"/>
      <c r="F314" s="295"/>
    </row>
    <row r="315" spans="2:6">
      <c r="B315" s="294" t="s">
        <v>106</v>
      </c>
      <c r="C315" s="294"/>
      <c r="D315" s="13">
        <v>0</v>
      </c>
      <c r="E315" s="296">
        <v>0</v>
      </c>
      <c r="F315" s="296"/>
    </row>
    <row r="316" spans="2:6">
      <c r="B316" s="294" t="s">
        <v>107</v>
      </c>
      <c r="C316" s="294"/>
      <c r="D316" s="13">
        <v>0</v>
      </c>
      <c r="E316" s="296">
        <v>0</v>
      </c>
      <c r="F316" s="296"/>
    </row>
    <row r="317" spans="2:6">
      <c r="B317" s="294" t="s">
        <v>108</v>
      </c>
      <c r="C317" s="294"/>
      <c r="D317" s="12" t="s">
        <v>117</v>
      </c>
      <c r="E317" s="293" t="s">
        <v>117</v>
      </c>
      <c r="F317" s="293"/>
    </row>
    <row r="318" spans="2:6">
      <c r="B318" s="294" t="s">
        <v>109</v>
      </c>
      <c r="C318" s="294"/>
      <c r="D318" s="12" t="s">
        <v>117</v>
      </c>
      <c r="E318" s="293" t="s">
        <v>117</v>
      </c>
      <c r="F318" s="293"/>
    </row>
    <row r="319" spans="2:6">
      <c r="B319" s="292" t="s">
        <v>110</v>
      </c>
      <c r="C319" s="292"/>
      <c r="D319" s="12" t="s">
        <v>117</v>
      </c>
      <c r="E319" s="293" t="s">
        <v>117</v>
      </c>
      <c r="F319" s="293"/>
    </row>
    <row r="320" spans="2:6">
      <c r="B320" s="292" t="s">
        <v>111</v>
      </c>
      <c r="C320" s="292"/>
      <c r="D320" s="12" t="s">
        <v>117</v>
      </c>
      <c r="E320" s="293" t="s">
        <v>117</v>
      </c>
      <c r="F320" s="293"/>
    </row>
    <row r="321" spans="2:6">
      <c r="B321" s="292" t="s">
        <v>112</v>
      </c>
      <c r="C321" s="292"/>
      <c r="D321" s="12" t="s">
        <v>117</v>
      </c>
      <c r="E321" s="293" t="s">
        <v>117</v>
      </c>
      <c r="F321" s="293"/>
    </row>
    <row r="322" spans="2:6">
      <c r="B322" s="292" t="s">
        <v>113</v>
      </c>
      <c r="C322" s="292"/>
      <c r="D322" s="67"/>
      <c r="E322" s="297"/>
      <c r="F322" s="297"/>
    </row>
    <row r="323" spans="2:6">
      <c r="B323" s="285" t="s">
        <v>114</v>
      </c>
      <c r="C323" s="285"/>
      <c r="D323" s="14">
        <f>SUM(D315:D318)</f>
        <v>0</v>
      </c>
      <c r="E323" s="298">
        <f>SUM(E315:F318)</f>
        <v>0</v>
      </c>
      <c r="F323" s="298"/>
    </row>
    <row r="324" spans="2:6">
      <c r="B324" s="285" t="s">
        <v>115</v>
      </c>
      <c r="C324" s="285"/>
      <c r="D324" s="14">
        <f>SUM(D319:D322)</f>
        <v>0</v>
      </c>
      <c r="E324" s="298">
        <f>SUM(E319:F322)</f>
        <v>0</v>
      </c>
      <c r="F324" s="298"/>
    </row>
    <row r="325" spans="2:6">
      <c r="B325" s="295" t="s">
        <v>145</v>
      </c>
      <c r="C325" s="295"/>
      <c r="D325" s="295"/>
      <c r="E325" s="295"/>
      <c r="F325" s="295"/>
    </row>
    <row r="326" spans="2:6">
      <c r="B326" s="294" t="s">
        <v>106</v>
      </c>
      <c r="C326" s="294"/>
      <c r="D326" s="9">
        <v>72289.820000000007</v>
      </c>
      <c r="E326" s="300">
        <v>1488699.9</v>
      </c>
      <c r="F326" s="300"/>
    </row>
    <row r="327" spans="2:6">
      <c r="B327" s="294" t="s">
        <v>107</v>
      </c>
      <c r="C327" s="294"/>
      <c r="D327" s="13">
        <v>1</v>
      </c>
      <c r="E327" s="296">
        <v>1</v>
      </c>
      <c r="F327" s="296"/>
    </row>
    <row r="328" spans="2:6">
      <c r="B328" s="294" t="s">
        <v>108</v>
      </c>
      <c r="C328" s="294"/>
      <c r="D328" s="13">
        <v>1</v>
      </c>
      <c r="E328" s="296">
        <v>1</v>
      </c>
      <c r="F328" s="296"/>
    </row>
    <row r="329" spans="2:6">
      <c r="B329" s="294" t="s">
        <v>109</v>
      </c>
      <c r="C329" s="294"/>
      <c r="D329" s="9">
        <v>2868000</v>
      </c>
      <c r="E329" s="300">
        <v>5055815.18</v>
      </c>
      <c r="F329" s="300"/>
    </row>
    <row r="330" spans="2:6">
      <c r="B330" s="292" t="s">
        <v>110</v>
      </c>
      <c r="C330" s="292"/>
      <c r="D330" s="13">
        <v>0</v>
      </c>
      <c r="E330" s="293" t="s">
        <v>117</v>
      </c>
      <c r="F330" s="293"/>
    </row>
    <row r="331" spans="2:6">
      <c r="B331" s="292" t="s">
        <v>111</v>
      </c>
      <c r="C331" s="292"/>
      <c r="D331" s="9">
        <v>2868000</v>
      </c>
      <c r="E331" s="300">
        <v>2527907.59</v>
      </c>
      <c r="F331" s="300"/>
    </row>
    <row r="332" spans="2:6">
      <c r="B332" s="292" t="s">
        <v>112</v>
      </c>
      <c r="C332" s="292"/>
      <c r="D332" s="9">
        <v>2868000</v>
      </c>
      <c r="E332" s="300">
        <v>2527907.59</v>
      </c>
      <c r="F332" s="300"/>
    </row>
    <row r="333" spans="2:6">
      <c r="B333" s="292" t="s">
        <v>113</v>
      </c>
      <c r="C333" s="292"/>
      <c r="D333" s="13">
        <v>0</v>
      </c>
      <c r="E333" s="296">
        <v>0</v>
      </c>
      <c r="F333" s="296"/>
    </row>
    <row r="334" spans="2:6">
      <c r="B334" s="285" t="s">
        <v>114</v>
      </c>
      <c r="C334" s="285"/>
      <c r="D334" s="11">
        <f>SUM(D326:D329)</f>
        <v>2940291.82</v>
      </c>
      <c r="E334" s="299">
        <f>SUM(E326:F329)</f>
        <v>6544517.0800000001</v>
      </c>
      <c r="F334" s="299"/>
    </row>
    <row r="335" spans="2:6">
      <c r="B335" s="285" t="s">
        <v>115</v>
      </c>
      <c r="C335" s="285"/>
      <c r="D335" s="11">
        <f>SUM(D330:D333)</f>
        <v>5736000</v>
      </c>
      <c r="E335" s="299">
        <f>SUM(E330:F333)</f>
        <v>5055815.18</v>
      </c>
      <c r="F335" s="299"/>
    </row>
    <row r="336" spans="2:6">
      <c r="B336" s="295" t="s">
        <v>146</v>
      </c>
      <c r="C336" s="295"/>
      <c r="D336" s="295"/>
      <c r="E336" s="295"/>
      <c r="F336" s="295"/>
    </row>
    <row r="337" spans="2:6">
      <c r="B337" s="294" t="s">
        <v>106</v>
      </c>
      <c r="C337" s="294"/>
      <c r="D337" s="9">
        <v>13340617.18</v>
      </c>
      <c r="E337" s="296">
        <v>0</v>
      </c>
      <c r="F337" s="296"/>
    </row>
    <row r="338" spans="2:6">
      <c r="B338" s="294" t="s">
        <v>107</v>
      </c>
      <c r="C338" s="294"/>
      <c r="D338" s="9">
        <v>6899269.6299999999</v>
      </c>
      <c r="E338" s="296">
        <v>0</v>
      </c>
      <c r="F338" s="296"/>
    </row>
    <row r="339" spans="2:6">
      <c r="B339" s="294" t="s">
        <v>108</v>
      </c>
      <c r="C339" s="294"/>
      <c r="D339" s="9">
        <v>3256032.61</v>
      </c>
      <c r="E339" s="300">
        <v>979466.88</v>
      </c>
      <c r="F339" s="300"/>
    </row>
    <row r="340" spans="2:6">
      <c r="B340" s="294" t="s">
        <v>109</v>
      </c>
      <c r="C340" s="294"/>
      <c r="D340" s="9">
        <v>5244504.74</v>
      </c>
      <c r="E340" s="300">
        <v>3330592</v>
      </c>
      <c r="F340" s="300"/>
    </row>
    <row r="341" spans="2:6">
      <c r="B341" s="292" t="s">
        <v>110</v>
      </c>
      <c r="C341" s="292"/>
      <c r="D341" s="9">
        <v>4263919.669999999</v>
      </c>
      <c r="E341" s="300">
        <v>4092327.33</v>
      </c>
      <c r="F341" s="300"/>
    </row>
    <row r="342" spans="2:6">
      <c r="B342" s="292" t="s">
        <v>111</v>
      </c>
      <c r="C342" s="292"/>
      <c r="D342" s="9">
        <v>1619733.24</v>
      </c>
      <c r="E342" s="300">
        <v>1225775.8999999999</v>
      </c>
      <c r="F342" s="300"/>
    </row>
    <row r="343" spans="2:6">
      <c r="B343" s="292" t="s">
        <v>112</v>
      </c>
      <c r="C343" s="292"/>
      <c r="D343" s="9">
        <v>1716904.6500000001</v>
      </c>
      <c r="E343" s="293" t="s">
        <v>117</v>
      </c>
      <c r="F343" s="293"/>
    </row>
    <row r="344" spans="2:6">
      <c r="B344" s="292" t="s">
        <v>113</v>
      </c>
      <c r="C344" s="292"/>
      <c r="D344" s="9">
        <v>4444968.5500000007</v>
      </c>
      <c r="E344" s="296">
        <v>0</v>
      </c>
      <c r="F344" s="296"/>
    </row>
    <row r="345" spans="2:6">
      <c r="B345" s="285" t="s">
        <v>114</v>
      </c>
      <c r="C345" s="285"/>
      <c r="D345" s="11">
        <f>SUM(D337:D340)</f>
        <v>28740424.159999996</v>
      </c>
      <c r="E345" s="299">
        <f>SUM(E337:F340)</f>
        <v>4310058.88</v>
      </c>
      <c r="F345" s="299"/>
    </row>
    <row r="346" spans="2:6">
      <c r="B346" s="285" t="s">
        <v>115</v>
      </c>
      <c r="C346" s="285"/>
      <c r="D346" s="11">
        <f>SUM(D341:D344)</f>
        <v>12045526.109999999</v>
      </c>
      <c r="E346" s="299">
        <f>SUM(E341:F344)</f>
        <v>5318103.2300000004</v>
      </c>
      <c r="F346" s="299"/>
    </row>
    <row r="347" spans="2:6">
      <c r="B347" s="295" t="s">
        <v>1</v>
      </c>
      <c r="C347" s="295"/>
      <c r="D347" s="295"/>
      <c r="E347" s="295"/>
      <c r="F347" s="295"/>
    </row>
    <row r="348" spans="2:6">
      <c r="B348" s="294" t="s">
        <v>106</v>
      </c>
      <c r="C348" s="294"/>
      <c r="D348" s="9">
        <v>52200</v>
      </c>
      <c r="E348" s="300">
        <v>355500</v>
      </c>
      <c r="F348" s="300"/>
    </row>
    <row r="349" spans="2:6">
      <c r="B349" s="294" t="s">
        <v>107</v>
      </c>
      <c r="C349" s="294"/>
      <c r="D349" s="9">
        <v>250652.94</v>
      </c>
      <c r="E349" s="293" t="s">
        <v>117</v>
      </c>
      <c r="F349" s="293"/>
    </row>
    <row r="350" spans="2:6">
      <c r="B350" s="294" t="s">
        <v>108</v>
      </c>
      <c r="C350" s="294"/>
      <c r="D350" s="12" t="s">
        <v>117</v>
      </c>
      <c r="E350" s="293" t="s">
        <v>117</v>
      </c>
      <c r="F350" s="293"/>
    </row>
    <row r="351" spans="2:6">
      <c r="B351" s="294" t="s">
        <v>109</v>
      </c>
      <c r="C351" s="294"/>
      <c r="D351" s="9">
        <v>670980</v>
      </c>
      <c r="E351" s="293" t="s">
        <v>117</v>
      </c>
      <c r="F351" s="293"/>
    </row>
    <row r="352" spans="2:6">
      <c r="B352" s="292" t="s">
        <v>110</v>
      </c>
      <c r="C352" s="292"/>
      <c r="D352" s="12" t="s">
        <v>117</v>
      </c>
      <c r="E352" s="293" t="s">
        <v>117</v>
      </c>
      <c r="F352" s="293"/>
    </row>
    <row r="353" spans="2:6">
      <c r="B353" s="292" t="s">
        <v>111</v>
      </c>
      <c r="C353" s="292"/>
      <c r="D353" s="9">
        <v>278260.8</v>
      </c>
      <c r="E353" s="293" t="s">
        <v>117</v>
      </c>
      <c r="F353" s="293"/>
    </row>
    <row r="354" spans="2:6">
      <c r="B354" s="292" t="s">
        <v>112</v>
      </c>
      <c r="C354" s="292"/>
      <c r="D354" s="12" t="s">
        <v>117</v>
      </c>
      <c r="E354" s="293" t="s">
        <v>117</v>
      </c>
      <c r="F354" s="293"/>
    </row>
    <row r="355" spans="2:6">
      <c r="B355" s="292" t="s">
        <v>113</v>
      </c>
      <c r="C355" s="292"/>
      <c r="D355" s="50" t="s">
        <v>117</v>
      </c>
      <c r="E355" s="297"/>
      <c r="F355" s="297"/>
    </row>
    <row r="356" spans="2:6">
      <c r="B356" s="285" t="s">
        <v>114</v>
      </c>
      <c r="C356" s="285"/>
      <c r="D356" s="11">
        <f>SUM(D348:D351)</f>
        <v>973832.94</v>
      </c>
      <c r="E356" s="299">
        <f>SUM(E348:F351)</f>
        <v>355500</v>
      </c>
      <c r="F356" s="299"/>
    </row>
    <row r="357" spans="2:6">
      <c r="B357" s="285" t="s">
        <v>115</v>
      </c>
      <c r="C357" s="285"/>
      <c r="D357" s="11">
        <f>SUM(D352:D355)</f>
        <v>278260.8</v>
      </c>
      <c r="E357" s="299">
        <f>SUM(E352:F355)</f>
        <v>0</v>
      </c>
      <c r="F357" s="299"/>
    </row>
    <row r="358" spans="2:6">
      <c r="B358" s="295" t="s">
        <v>147</v>
      </c>
      <c r="C358" s="295"/>
      <c r="D358" s="295"/>
      <c r="E358" s="295"/>
      <c r="F358" s="295"/>
    </row>
    <row r="359" spans="2:6">
      <c r="B359" s="294" t="s">
        <v>106</v>
      </c>
      <c r="C359" s="294"/>
      <c r="D359" s="9">
        <v>20140000</v>
      </c>
      <c r="E359" s="300">
        <v>2067841</v>
      </c>
      <c r="F359" s="300"/>
    </row>
    <row r="360" spans="2:6">
      <c r="B360" s="294" t="s">
        <v>107</v>
      </c>
      <c r="C360" s="294"/>
      <c r="D360" s="9">
        <v>8399999.3599999994</v>
      </c>
      <c r="E360" s="300">
        <v>124464267.20999999</v>
      </c>
      <c r="F360" s="300"/>
    </row>
    <row r="361" spans="2:6">
      <c r="B361" s="294" t="s">
        <v>108</v>
      </c>
      <c r="C361" s="294"/>
      <c r="D361" s="9">
        <v>800000</v>
      </c>
      <c r="E361" s="300">
        <v>8186259.3499999996</v>
      </c>
      <c r="F361" s="300"/>
    </row>
    <row r="362" spans="2:6">
      <c r="B362" s="294" t="s">
        <v>109</v>
      </c>
      <c r="C362" s="294"/>
      <c r="D362" s="9">
        <v>241067.04</v>
      </c>
      <c r="E362" s="300">
        <v>5335066.5199999996</v>
      </c>
      <c r="F362" s="300"/>
    </row>
    <row r="363" spans="2:6">
      <c r="B363" s="292" t="s">
        <v>110</v>
      </c>
      <c r="C363" s="292"/>
      <c r="D363" s="12" t="s">
        <v>117</v>
      </c>
      <c r="E363" s="300">
        <v>5659399.4800000004</v>
      </c>
      <c r="F363" s="300"/>
    </row>
    <row r="364" spans="2:6">
      <c r="B364" s="292" t="s">
        <v>111</v>
      </c>
      <c r="C364" s="292"/>
      <c r="D364" s="12" t="s">
        <v>117</v>
      </c>
      <c r="E364" s="300">
        <v>154294117.05000001</v>
      </c>
      <c r="F364" s="300"/>
    </row>
    <row r="365" spans="2:6">
      <c r="B365" s="292" t="s">
        <v>112</v>
      </c>
      <c r="C365" s="292"/>
      <c r="D365" s="12" t="s">
        <v>117</v>
      </c>
      <c r="E365" s="300">
        <v>12599293.689999999</v>
      </c>
      <c r="F365" s="300"/>
    </row>
    <row r="366" spans="2:6">
      <c r="B366" s="292" t="s">
        <v>113</v>
      </c>
      <c r="C366" s="292"/>
      <c r="D366" s="9">
        <v>4155000</v>
      </c>
      <c r="E366" s="300">
        <v>5884177.7899999991</v>
      </c>
      <c r="F366" s="300"/>
    </row>
    <row r="367" spans="2:6">
      <c r="B367" s="285" t="s">
        <v>114</v>
      </c>
      <c r="C367" s="285"/>
      <c r="D367" s="11">
        <f>SUM(D359:D362)</f>
        <v>29581066.399999999</v>
      </c>
      <c r="E367" s="299">
        <f>SUM(E359:F362)</f>
        <v>140053434.08000001</v>
      </c>
      <c r="F367" s="299"/>
    </row>
    <row r="368" spans="2:6" ht="15.75" thickBot="1">
      <c r="B368" s="285" t="s">
        <v>115</v>
      </c>
      <c r="C368" s="285"/>
      <c r="D368" s="11">
        <f>SUM(D363:D366)</f>
        <v>4155000</v>
      </c>
      <c r="E368" s="299">
        <f>SUM(E363:F366)</f>
        <v>178436988.00999999</v>
      </c>
      <c r="F368" s="299"/>
    </row>
    <row r="369" spans="2:6" ht="15.75" thickTop="1">
      <c r="B369" s="303" t="s">
        <v>148</v>
      </c>
      <c r="C369" s="303"/>
      <c r="D369" s="303"/>
      <c r="E369" s="303"/>
      <c r="F369" s="303"/>
    </row>
    <row r="370" spans="2:6">
      <c r="B370" s="294" t="s">
        <v>106</v>
      </c>
      <c r="C370" s="294"/>
      <c r="D370" s="9">
        <v>2313634.88</v>
      </c>
      <c r="E370" s="293" t="s">
        <v>117</v>
      </c>
      <c r="F370" s="293"/>
    </row>
    <row r="371" spans="2:6">
      <c r="B371" s="294" t="s">
        <v>107</v>
      </c>
      <c r="C371" s="294"/>
      <c r="D371" s="9">
        <v>278052</v>
      </c>
      <c r="E371" s="300">
        <v>2164029.9500000002</v>
      </c>
      <c r="F371" s="300"/>
    </row>
    <row r="372" spans="2:6">
      <c r="B372" s="294" t="s">
        <v>108</v>
      </c>
      <c r="C372" s="294"/>
      <c r="D372" s="9">
        <v>458746.82</v>
      </c>
      <c r="E372" s="293" t="s">
        <v>117</v>
      </c>
      <c r="F372" s="293"/>
    </row>
    <row r="373" spans="2:6">
      <c r="B373" s="294" t="s">
        <v>109</v>
      </c>
      <c r="C373" s="294"/>
      <c r="D373" s="9">
        <v>1305047.0500000003</v>
      </c>
      <c r="E373" s="300">
        <v>10993843.050000001</v>
      </c>
      <c r="F373" s="300"/>
    </row>
    <row r="374" spans="2:6">
      <c r="B374" s="292" t="s">
        <v>110</v>
      </c>
      <c r="C374" s="292"/>
      <c r="D374" s="9">
        <v>4517191.3899999997</v>
      </c>
      <c r="E374" s="300">
        <v>9697386.6600000001</v>
      </c>
      <c r="F374" s="300"/>
    </row>
    <row r="375" spans="2:6">
      <c r="B375" s="292" t="s">
        <v>111</v>
      </c>
      <c r="C375" s="292"/>
      <c r="D375" s="9">
        <v>505121.42000000004</v>
      </c>
      <c r="E375" s="300">
        <v>8993908.5199999996</v>
      </c>
      <c r="F375" s="300"/>
    </row>
    <row r="376" spans="2:6">
      <c r="B376" s="292" t="s">
        <v>112</v>
      </c>
      <c r="C376" s="292"/>
      <c r="D376" s="9">
        <v>363961.56</v>
      </c>
      <c r="E376" s="293" t="s">
        <v>117</v>
      </c>
      <c r="F376" s="293"/>
    </row>
    <row r="377" spans="2:6">
      <c r="B377" s="292" t="s">
        <v>113</v>
      </c>
      <c r="C377" s="292"/>
      <c r="D377" s="9">
        <v>197812.5</v>
      </c>
      <c r="E377" s="300">
        <v>769033.45</v>
      </c>
      <c r="F377" s="300"/>
    </row>
    <row r="378" spans="2:6">
      <c r="B378" s="285" t="s">
        <v>114</v>
      </c>
      <c r="C378" s="285"/>
      <c r="D378" s="11">
        <f>SUM(D370:D373)</f>
        <v>4355480.75</v>
      </c>
      <c r="E378" s="299">
        <f>SUM(E370:F373)</f>
        <v>13157873</v>
      </c>
      <c r="F378" s="299"/>
    </row>
    <row r="379" spans="2:6">
      <c r="B379" s="285" t="s">
        <v>115</v>
      </c>
      <c r="C379" s="285"/>
      <c r="D379" s="11">
        <f>SUM(D374:D377)</f>
        <v>5584086.8699999992</v>
      </c>
      <c r="E379" s="299">
        <f>SUM(E374:F377)</f>
        <v>19460328.629999999</v>
      </c>
      <c r="F379" s="299"/>
    </row>
    <row r="380" spans="2:6">
      <c r="B380" s="295" t="s">
        <v>149</v>
      </c>
      <c r="C380" s="295"/>
      <c r="D380" s="295"/>
      <c r="E380" s="295"/>
      <c r="F380" s="295"/>
    </row>
    <row r="381" spans="2:6">
      <c r="B381" s="294" t="s">
        <v>106</v>
      </c>
      <c r="C381" s="294"/>
      <c r="D381" s="9">
        <v>7908115.4299999997</v>
      </c>
      <c r="E381" s="300">
        <v>7767486.4800000004</v>
      </c>
      <c r="F381" s="300"/>
    </row>
    <row r="382" spans="2:6">
      <c r="B382" s="294" t="s">
        <v>107</v>
      </c>
      <c r="C382" s="294"/>
      <c r="D382" s="9">
        <v>1456489.82</v>
      </c>
      <c r="E382" s="300">
        <v>2043154.31</v>
      </c>
      <c r="F382" s="300"/>
    </row>
    <row r="383" spans="2:6">
      <c r="B383" s="294" t="s">
        <v>108</v>
      </c>
      <c r="C383" s="294"/>
      <c r="D383" s="9">
        <v>6889522.0499999998</v>
      </c>
      <c r="E383" s="300">
        <v>320604.28000000003</v>
      </c>
      <c r="F383" s="300"/>
    </row>
    <row r="384" spans="2:6">
      <c r="B384" s="294" t="s">
        <v>109</v>
      </c>
      <c r="C384" s="294"/>
      <c r="D384" s="9">
        <v>47897574.219999999</v>
      </c>
      <c r="E384" s="300">
        <v>4049915.14</v>
      </c>
      <c r="F384" s="300"/>
    </row>
    <row r="385" spans="2:6">
      <c r="B385" s="292" t="s">
        <v>110</v>
      </c>
      <c r="C385" s="292"/>
      <c r="D385" s="9">
        <v>11828093.929999998</v>
      </c>
      <c r="E385" s="300">
        <v>9782621.5960000008</v>
      </c>
      <c r="F385" s="300"/>
    </row>
    <row r="386" spans="2:6">
      <c r="B386" s="292" t="s">
        <v>111</v>
      </c>
      <c r="C386" s="292"/>
      <c r="D386" s="9">
        <v>5783272.0600000005</v>
      </c>
      <c r="E386" s="300">
        <v>4363203.2</v>
      </c>
      <c r="F386" s="300"/>
    </row>
    <row r="387" spans="2:6">
      <c r="B387" s="292" t="s">
        <v>112</v>
      </c>
      <c r="C387" s="292"/>
      <c r="D387" s="12" t="s">
        <v>117</v>
      </c>
      <c r="E387" s="293" t="s">
        <v>117</v>
      </c>
      <c r="F387" s="293"/>
    </row>
    <row r="388" spans="2:6">
      <c r="B388" s="292" t="s">
        <v>113</v>
      </c>
      <c r="C388" s="292"/>
      <c r="D388" s="9">
        <v>13808433.070000002</v>
      </c>
      <c r="E388" s="300">
        <v>2182135.41</v>
      </c>
      <c r="F388" s="300"/>
    </row>
    <row r="389" spans="2:6">
      <c r="B389" s="285" t="s">
        <v>114</v>
      </c>
      <c r="C389" s="285"/>
      <c r="D389" s="11">
        <f>SUM(D381:D384)</f>
        <v>64151701.519999996</v>
      </c>
      <c r="E389" s="299">
        <f>SUM(E381:F384)</f>
        <v>14181160.210000001</v>
      </c>
      <c r="F389" s="299"/>
    </row>
    <row r="390" spans="2:6">
      <c r="B390" s="285" t="s">
        <v>115</v>
      </c>
      <c r="C390" s="285"/>
      <c r="D390" s="11">
        <f>SUM(D385:D388)</f>
        <v>31419799.060000002</v>
      </c>
      <c r="E390" s="299">
        <f>SUM(E385:F388)</f>
        <v>16327960.206</v>
      </c>
      <c r="F390" s="299"/>
    </row>
    <row r="391" spans="2:6">
      <c r="B391" s="295" t="s">
        <v>150</v>
      </c>
      <c r="C391" s="295"/>
      <c r="D391" s="295"/>
      <c r="E391" s="295"/>
      <c r="F391" s="295"/>
    </row>
    <row r="392" spans="2:6">
      <c r="B392" s="294" t="s">
        <v>106</v>
      </c>
      <c r="C392" s="294"/>
      <c r="D392" s="9">
        <v>328014.45</v>
      </c>
      <c r="E392" s="300">
        <v>455572.6</v>
      </c>
      <c r="F392" s="300"/>
    </row>
    <row r="393" spans="2:6">
      <c r="B393" s="294" t="s">
        <v>107</v>
      </c>
      <c r="C393" s="294"/>
      <c r="D393" s="12" t="s">
        <v>117</v>
      </c>
      <c r="E393" s="293" t="s">
        <v>117</v>
      </c>
      <c r="F393" s="293"/>
    </row>
    <row r="394" spans="2:6">
      <c r="B394" s="294" t="s">
        <v>108</v>
      </c>
      <c r="C394" s="294"/>
      <c r="D394" s="12" t="s">
        <v>117</v>
      </c>
      <c r="E394" s="293" t="s">
        <v>117</v>
      </c>
      <c r="F394" s="293"/>
    </row>
    <row r="395" spans="2:6">
      <c r="B395" s="294" t="s">
        <v>109</v>
      </c>
      <c r="C395" s="294"/>
      <c r="D395" s="9">
        <v>304342.24</v>
      </c>
      <c r="E395" s="300">
        <v>155991</v>
      </c>
      <c r="F395" s="300"/>
    </row>
    <row r="396" spans="2:6">
      <c r="B396" s="292" t="s">
        <v>110</v>
      </c>
      <c r="C396" s="292"/>
      <c r="D396" s="9">
        <v>706868.04</v>
      </c>
      <c r="E396" s="300">
        <v>1770392.06</v>
      </c>
      <c r="F396" s="300"/>
    </row>
    <row r="397" spans="2:6">
      <c r="B397" s="292" t="s">
        <v>111</v>
      </c>
      <c r="C397" s="292"/>
      <c r="D397" s="12" t="s">
        <v>117</v>
      </c>
      <c r="E397" s="293" t="s">
        <v>117</v>
      </c>
      <c r="F397" s="293"/>
    </row>
    <row r="398" spans="2:6">
      <c r="B398" s="292" t="s">
        <v>112</v>
      </c>
      <c r="C398" s="292"/>
      <c r="D398" s="12" t="s">
        <v>117</v>
      </c>
      <c r="E398" s="293" t="s">
        <v>117</v>
      </c>
      <c r="F398" s="293"/>
    </row>
    <row r="399" spans="2:6">
      <c r="B399" s="292" t="s">
        <v>113</v>
      </c>
      <c r="C399" s="292"/>
      <c r="D399" s="12" t="s">
        <v>117</v>
      </c>
      <c r="E399" s="293" t="s">
        <v>117</v>
      </c>
      <c r="F399" s="293"/>
    </row>
    <row r="400" spans="2:6">
      <c r="B400" s="285" t="s">
        <v>114</v>
      </c>
      <c r="C400" s="285"/>
      <c r="D400" s="11">
        <f>SUM(D392:D395)</f>
        <v>632356.68999999994</v>
      </c>
      <c r="E400" s="299">
        <f>SUM(E392:F395)</f>
        <v>611563.6</v>
      </c>
      <c r="F400" s="299"/>
    </row>
    <row r="401" spans="2:6">
      <c r="B401" s="285" t="s">
        <v>115</v>
      </c>
      <c r="C401" s="285"/>
      <c r="D401" s="11">
        <f>SUM(D396:D399)</f>
        <v>706868.04</v>
      </c>
      <c r="E401" s="299">
        <f>SUM(E396:F399)</f>
        <v>1770392.06</v>
      </c>
      <c r="F401" s="299"/>
    </row>
    <row r="402" spans="2:6">
      <c r="B402" s="295" t="s">
        <v>151</v>
      </c>
      <c r="C402" s="295"/>
      <c r="D402" s="295"/>
      <c r="E402" s="295"/>
      <c r="F402" s="295"/>
    </row>
    <row r="403" spans="2:6">
      <c r="B403" s="294" t="s">
        <v>106</v>
      </c>
      <c r="C403" s="294"/>
      <c r="D403" s="12" t="s">
        <v>117</v>
      </c>
      <c r="E403" s="300">
        <v>390823.42</v>
      </c>
      <c r="F403" s="300"/>
    </row>
    <row r="404" spans="2:6">
      <c r="B404" s="294" t="s">
        <v>107</v>
      </c>
      <c r="C404" s="294"/>
      <c r="D404" s="12" t="s">
        <v>117</v>
      </c>
      <c r="E404" s="293" t="s">
        <v>117</v>
      </c>
      <c r="F404" s="293"/>
    </row>
    <row r="405" spans="2:6">
      <c r="B405" s="294" t="s">
        <v>108</v>
      </c>
      <c r="C405" s="294"/>
      <c r="D405" s="12" t="s">
        <v>117</v>
      </c>
      <c r="E405" s="300">
        <v>1300000</v>
      </c>
      <c r="F405" s="300"/>
    </row>
    <row r="406" spans="2:6">
      <c r="B406" s="294" t="s">
        <v>109</v>
      </c>
      <c r="C406" s="294"/>
      <c r="D406" s="12" t="s">
        <v>117</v>
      </c>
      <c r="E406" s="293" t="s">
        <v>117</v>
      </c>
      <c r="F406" s="293"/>
    </row>
    <row r="407" spans="2:6">
      <c r="B407" s="292" t="s">
        <v>110</v>
      </c>
      <c r="C407" s="292"/>
      <c r="D407" s="12" t="s">
        <v>117</v>
      </c>
      <c r="E407" s="300">
        <v>4174863.88</v>
      </c>
      <c r="F407" s="300"/>
    </row>
    <row r="408" spans="2:6">
      <c r="B408" s="292" t="s">
        <v>111</v>
      </c>
      <c r="C408" s="292"/>
      <c r="D408" s="12" t="s">
        <v>117</v>
      </c>
      <c r="E408" s="300">
        <v>9278984</v>
      </c>
      <c r="F408" s="300"/>
    </row>
    <row r="409" spans="2:6">
      <c r="B409" s="292" t="s">
        <v>112</v>
      </c>
      <c r="C409" s="292"/>
      <c r="D409" s="12" t="s">
        <v>117</v>
      </c>
      <c r="E409" s="300">
        <v>810781.14999999991</v>
      </c>
      <c r="F409" s="300"/>
    </row>
    <row r="410" spans="2:6">
      <c r="B410" s="292" t="s">
        <v>113</v>
      </c>
      <c r="C410" s="292"/>
      <c r="D410" s="12" t="s">
        <v>117</v>
      </c>
      <c r="E410" s="293" t="s">
        <v>117</v>
      </c>
      <c r="F410" s="293"/>
    </row>
    <row r="411" spans="2:6">
      <c r="B411" s="285" t="s">
        <v>114</v>
      </c>
      <c r="C411" s="285"/>
      <c r="D411" s="11">
        <f>SUM(D403:D406)</f>
        <v>0</v>
      </c>
      <c r="E411" s="299">
        <f>SUM(E403:F406)</f>
        <v>1690823.42</v>
      </c>
      <c r="F411" s="299"/>
    </row>
    <row r="412" spans="2:6">
      <c r="B412" s="285" t="s">
        <v>115</v>
      </c>
      <c r="C412" s="285"/>
      <c r="D412" s="11">
        <f>SUM(D407:D410)</f>
        <v>0</v>
      </c>
      <c r="E412" s="299">
        <f>SUM(E407:F410)</f>
        <v>14264629.029999999</v>
      </c>
      <c r="F412" s="299"/>
    </row>
    <row r="413" spans="2:6">
      <c r="B413" s="295" t="s">
        <v>152</v>
      </c>
      <c r="C413" s="295"/>
      <c r="D413" s="295"/>
      <c r="E413" s="295"/>
      <c r="F413" s="295"/>
    </row>
    <row r="414" spans="2:6">
      <c r="B414" s="294" t="s">
        <v>106</v>
      </c>
      <c r="C414" s="294"/>
      <c r="D414" s="12" t="s">
        <v>117</v>
      </c>
      <c r="E414" s="300">
        <v>1979284.11</v>
      </c>
      <c r="F414" s="300"/>
    </row>
    <row r="415" spans="2:6">
      <c r="B415" s="294" t="s">
        <v>107</v>
      </c>
      <c r="C415" s="294"/>
      <c r="D415" s="9">
        <v>53360</v>
      </c>
      <c r="E415" s="296">
        <v>0</v>
      </c>
      <c r="F415" s="296"/>
    </row>
    <row r="416" spans="2:6">
      <c r="B416" s="294" t="s">
        <v>108</v>
      </c>
      <c r="C416" s="294"/>
      <c r="D416" s="9">
        <v>82302</v>
      </c>
      <c r="E416" s="300">
        <v>2565000</v>
      </c>
      <c r="F416" s="300"/>
    </row>
    <row r="417" spans="2:6">
      <c r="B417" s="294" t="s">
        <v>109</v>
      </c>
      <c r="C417" s="294"/>
      <c r="D417" s="9">
        <v>82302</v>
      </c>
      <c r="E417" s="300">
        <v>2565000</v>
      </c>
      <c r="F417" s="300"/>
    </row>
    <row r="418" spans="2:6">
      <c r="B418" s="292" t="s">
        <v>110</v>
      </c>
      <c r="C418" s="292"/>
      <c r="D418" s="9">
        <v>82302</v>
      </c>
      <c r="E418" s="300">
        <v>388800</v>
      </c>
      <c r="F418" s="300"/>
    </row>
    <row r="419" spans="2:6">
      <c r="B419" s="292" t="s">
        <v>111</v>
      </c>
      <c r="C419" s="292"/>
      <c r="D419" s="12" t="s">
        <v>117</v>
      </c>
      <c r="E419" s="300">
        <v>826594.48</v>
      </c>
      <c r="F419" s="300"/>
    </row>
    <row r="420" spans="2:6">
      <c r="B420" s="292" t="s">
        <v>112</v>
      </c>
      <c r="C420" s="292"/>
      <c r="D420" s="12" t="s">
        <v>117</v>
      </c>
      <c r="E420" s="293" t="s">
        <v>117</v>
      </c>
      <c r="F420" s="293"/>
    </row>
    <row r="421" spans="2:6">
      <c r="B421" s="292" t="s">
        <v>113</v>
      </c>
      <c r="C421" s="292"/>
      <c r="D421" s="12" t="s">
        <v>117</v>
      </c>
      <c r="E421" s="293" t="s">
        <v>117</v>
      </c>
      <c r="F421" s="293"/>
    </row>
    <row r="422" spans="2:6">
      <c r="B422" s="285" t="s">
        <v>114</v>
      </c>
      <c r="C422" s="285"/>
      <c r="D422" s="11">
        <f>SUM(D414:D417)</f>
        <v>217964</v>
      </c>
      <c r="E422" s="299">
        <f>SUM(E414:F417)</f>
        <v>7109284.1100000003</v>
      </c>
      <c r="F422" s="299"/>
    </row>
    <row r="423" spans="2:6">
      <c r="B423" s="285" t="s">
        <v>115</v>
      </c>
      <c r="C423" s="285"/>
      <c r="D423" s="11">
        <f>SUM(D418:D421)</f>
        <v>82302</v>
      </c>
      <c r="E423" s="299">
        <f>SUM(E418:F421)</f>
        <v>1215394.48</v>
      </c>
      <c r="F423" s="299"/>
    </row>
    <row r="424" spans="2:6">
      <c r="B424" s="295" t="s">
        <v>153</v>
      </c>
      <c r="C424" s="295"/>
      <c r="D424" s="295"/>
      <c r="E424" s="295"/>
      <c r="F424" s="295"/>
    </row>
    <row r="425" spans="2:6">
      <c r="B425" s="294" t="s">
        <v>106</v>
      </c>
      <c r="C425" s="294"/>
      <c r="D425" s="9">
        <v>5293169.92</v>
      </c>
      <c r="E425" s="300">
        <v>1280262.99</v>
      </c>
      <c r="F425" s="300"/>
    </row>
    <row r="426" spans="2:6">
      <c r="B426" s="294" t="s">
        <v>107</v>
      </c>
      <c r="C426" s="294"/>
      <c r="D426" s="12" t="s">
        <v>117</v>
      </c>
      <c r="E426" s="300">
        <v>0</v>
      </c>
      <c r="F426" s="300"/>
    </row>
    <row r="427" spans="2:6">
      <c r="B427" s="294" t="s">
        <v>108</v>
      </c>
      <c r="C427" s="294"/>
      <c r="D427" s="9">
        <v>1167122.5</v>
      </c>
      <c r="E427" s="300">
        <v>0</v>
      </c>
      <c r="F427" s="300"/>
    </row>
    <row r="428" spans="2:6">
      <c r="B428" s="294" t="s">
        <v>109</v>
      </c>
      <c r="C428" s="294"/>
      <c r="D428" s="9">
        <v>1559435.88</v>
      </c>
      <c r="E428" s="300">
        <v>0</v>
      </c>
      <c r="F428" s="300"/>
    </row>
    <row r="429" spans="2:6">
      <c r="B429" s="292" t="s">
        <v>110</v>
      </c>
      <c r="C429" s="292"/>
      <c r="D429" s="9">
        <v>2858657.810000001</v>
      </c>
      <c r="E429" s="293" t="s">
        <v>117</v>
      </c>
      <c r="F429" s="293"/>
    </row>
    <row r="430" spans="2:6">
      <c r="B430" s="292" t="s">
        <v>111</v>
      </c>
      <c r="C430" s="292"/>
      <c r="D430" s="9">
        <v>1515900.7</v>
      </c>
      <c r="E430" s="300">
        <v>2220812.46</v>
      </c>
      <c r="F430" s="300"/>
    </row>
    <row r="431" spans="2:6">
      <c r="B431" s="292" t="s">
        <v>112</v>
      </c>
      <c r="C431" s="292"/>
      <c r="D431" s="9">
        <v>1901718.6900000002</v>
      </c>
      <c r="E431" s="293" t="s">
        <v>117</v>
      </c>
      <c r="F431" s="293"/>
    </row>
    <row r="432" spans="2:6">
      <c r="B432" s="292" t="s">
        <v>113</v>
      </c>
      <c r="C432" s="292"/>
      <c r="D432" s="9">
        <v>2108335.0700000003</v>
      </c>
      <c r="E432" s="300">
        <v>2108335.0700000003</v>
      </c>
      <c r="F432" s="300"/>
    </row>
    <row r="433" spans="2:6">
      <c r="B433" s="285" t="s">
        <v>114</v>
      </c>
      <c r="C433" s="285"/>
      <c r="D433" s="11">
        <f>SUM(D425:D428)</f>
        <v>8019728.2999999998</v>
      </c>
      <c r="E433" s="299">
        <f>SUM(E425:F428)</f>
        <v>1280262.99</v>
      </c>
      <c r="F433" s="299"/>
    </row>
    <row r="434" spans="2:6">
      <c r="B434" s="285" t="s">
        <v>115</v>
      </c>
      <c r="C434" s="285"/>
      <c r="D434" s="11">
        <f>SUM(D429:D432)</f>
        <v>8384612.2700000014</v>
      </c>
      <c r="E434" s="299">
        <f>SUM(E429:F432)</f>
        <v>4329147.53</v>
      </c>
      <c r="F434" s="299"/>
    </row>
    <row r="435" spans="2:6">
      <c r="B435" s="295" t="s">
        <v>154</v>
      </c>
      <c r="C435" s="295"/>
      <c r="D435" s="295"/>
      <c r="E435" s="295"/>
      <c r="F435" s="295"/>
    </row>
    <row r="436" spans="2:6">
      <c r="B436" s="294" t="s">
        <v>106</v>
      </c>
      <c r="C436" s="294"/>
      <c r="D436" s="12" t="s">
        <v>117</v>
      </c>
      <c r="E436" s="293" t="s">
        <v>117</v>
      </c>
      <c r="F436" s="293"/>
    </row>
    <row r="437" spans="2:6">
      <c r="B437" s="294" t="s">
        <v>107</v>
      </c>
      <c r="C437" s="294"/>
      <c r="D437" s="9">
        <v>203976.68</v>
      </c>
      <c r="E437" s="293" t="s">
        <v>117</v>
      </c>
      <c r="F437" s="293"/>
    </row>
    <row r="438" spans="2:6">
      <c r="B438" s="294" t="s">
        <v>108</v>
      </c>
      <c r="C438" s="294"/>
      <c r="D438" s="9">
        <v>144242.54999999999</v>
      </c>
      <c r="E438" s="293" t="s">
        <v>117</v>
      </c>
      <c r="F438" s="293"/>
    </row>
    <row r="439" spans="2:6">
      <c r="B439" s="294" t="s">
        <v>109</v>
      </c>
      <c r="C439" s="294"/>
      <c r="D439" s="12" t="s">
        <v>117</v>
      </c>
      <c r="E439" s="293" t="s">
        <v>117</v>
      </c>
      <c r="F439" s="293"/>
    </row>
    <row r="440" spans="2:6">
      <c r="B440" s="292" t="s">
        <v>110</v>
      </c>
      <c r="C440" s="292"/>
      <c r="D440" s="12" t="s">
        <v>117</v>
      </c>
      <c r="E440" s="293" t="s">
        <v>117</v>
      </c>
      <c r="F440" s="293"/>
    </row>
    <row r="441" spans="2:6">
      <c r="B441" s="292" t="s">
        <v>111</v>
      </c>
      <c r="C441" s="292"/>
      <c r="D441" s="12" t="s">
        <v>117</v>
      </c>
      <c r="E441" s="300">
        <v>0</v>
      </c>
      <c r="F441" s="300"/>
    </row>
    <row r="442" spans="2:6">
      <c r="B442" s="292" t="s">
        <v>112</v>
      </c>
      <c r="C442" s="292"/>
      <c r="D442" s="13">
        <v>0</v>
      </c>
      <c r="E442" s="293" t="s">
        <v>117</v>
      </c>
      <c r="F442" s="293"/>
    </row>
    <row r="443" spans="2:6">
      <c r="B443" s="292" t="s">
        <v>113</v>
      </c>
      <c r="C443" s="292"/>
      <c r="D443" s="13">
        <v>0</v>
      </c>
      <c r="E443" s="293" t="s">
        <v>117</v>
      </c>
      <c r="F443" s="293"/>
    </row>
    <row r="444" spans="2:6">
      <c r="B444" s="285" t="s">
        <v>114</v>
      </c>
      <c r="C444" s="285"/>
      <c r="D444" s="11">
        <f>SUM(D436:D439)</f>
        <v>348219.23</v>
      </c>
      <c r="E444" s="299">
        <f>SUM(E436:F440)</f>
        <v>0</v>
      </c>
      <c r="F444" s="299"/>
    </row>
    <row r="445" spans="2:6">
      <c r="B445" s="285" t="s">
        <v>115</v>
      </c>
      <c r="C445" s="285"/>
      <c r="D445" s="11">
        <f>SUM(D440:D443)</f>
        <v>0</v>
      </c>
      <c r="E445" s="299">
        <f>SUM(E440:F443)</f>
        <v>0</v>
      </c>
      <c r="F445" s="299"/>
    </row>
    <row r="446" spans="2:6">
      <c r="B446" s="295" t="s">
        <v>155</v>
      </c>
      <c r="C446" s="295"/>
      <c r="D446" s="295"/>
      <c r="E446" s="295"/>
      <c r="F446" s="295"/>
    </row>
    <row r="447" spans="2:6">
      <c r="B447" s="294" t="s">
        <v>106</v>
      </c>
      <c r="C447" s="294"/>
      <c r="D447" s="12" t="s">
        <v>117</v>
      </c>
      <c r="E447" s="293" t="s">
        <v>117</v>
      </c>
      <c r="F447" s="293"/>
    </row>
    <row r="448" spans="2:6">
      <c r="B448" s="294" t="s">
        <v>107</v>
      </c>
      <c r="C448" s="294"/>
      <c r="D448" s="12" t="s">
        <v>117</v>
      </c>
      <c r="E448" s="293" t="s">
        <v>117</v>
      </c>
      <c r="F448" s="293"/>
    </row>
    <row r="449" spans="2:6">
      <c r="B449" s="294" t="s">
        <v>108</v>
      </c>
      <c r="C449" s="294"/>
      <c r="D449" s="12" t="s">
        <v>117</v>
      </c>
      <c r="E449" s="293" t="s">
        <v>117</v>
      </c>
      <c r="F449" s="293"/>
    </row>
    <row r="450" spans="2:6">
      <c r="B450" s="294" t="s">
        <v>109</v>
      </c>
      <c r="C450" s="294"/>
      <c r="D450" s="12" t="s">
        <v>117</v>
      </c>
      <c r="E450" s="293" t="s">
        <v>117</v>
      </c>
      <c r="F450" s="293"/>
    </row>
    <row r="451" spans="2:6">
      <c r="B451" s="292" t="s">
        <v>110</v>
      </c>
      <c r="C451" s="292"/>
      <c r="D451" s="13">
        <v>0</v>
      </c>
      <c r="E451" s="300">
        <v>0</v>
      </c>
      <c r="F451" s="300"/>
    </row>
    <row r="452" spans="2:6">
      <c r="B452" s="292" t="s">
        <v>111</v>
      </c>
      <c r="C452" s="292"/>
      <c r="D452" s="13">
        <v>0</v>
      </c>
      <c r="E452" s="300">
        <v>0</v>
      </c>
      <c r="F452" s="300"/>
    </row>
    <row r="453" spans="2:6">
      <c r="B453" s="292" t="s">
        <v>112</v>
      </c>
      <c r="C453" s="292"/>
      <c r="D453" s="13">
        <v>0</v>
      </c>
      <c r="E453" s="300">
        <v>0</v>
      </c>
      <c r="F453" s="300"/>
    </row>
    <row r="454" spans="2:6">
      <c r="B454" s="292" t="s">
        <v>113</v>
      </c>
      <c r="C454" s="292"/>
      <c r="D454" s="13">
        <v>0</v>
      </c>
      <c r="E454" s="300">
        <v>0</v>
      </c>
      <c r="F454" s="300"/>
    </row>
    <row r="455" spans="2:6">
      <c r="B455" s="285" t="s">
        <v>114</v>
      </c>
      <c r="C455" s="285"/>
      <c r="D455" s="18">
        <f>SUM(D447:D450)</f>
        <v>0</v>
      </c>
      <c r="E455" s="302">
        <f>SUM(E447:F450)</f>
        <v>0</v>
      </c>
      <c r="F455" s="302"/>
    </row>
    <row r="456" spans="2:6">
      <c r="B456" s="285" t="s">
        <v>115</v>
      </c>
      <c r="C456" s="285"/>
      <c r="D456" s="18">
        <f>SUM(D451:D454)</f>
        <v>0</v>
      </c>
      <c r="E456" s="302">
        <f>SUM(E451:F454)</f>
        <v>0</v>
      </c>
      <c r="F456" s="302"/>
    </row>
    <row r="457" spans="2:6">
      <c r="B457" s="295" t="s">
        <v>31</v>
      </c>
      <c r="C457" s="295"/>
      <c r="D457" s="295"/>
      <c r="E457" s="295"/>
      <c r="F457" s="295"/>
    </row>
    <row r="458" spans="2:6">
      <c r="B458" s="294" t="s">
        <v>106</v>
      </c>
      <c r="C458" s="294"/>
      <c r="D458" s="9">
        <v>43630473.710000001</v>
      </c>
      <c r="E458" s="300">
        <v>175689980.43000001</v>
      </c>
      <c r="F458" s="300"/>
    </row>
    <row r="459" spans="2:6">
      <c r="B459" s="294" t="s">
        <v>107</v>
      </c>
      <c r="C459" s="294"/>
      <c r="D459" s="9">
        <v>95462217.775999993</v>
      </c>
      <c r="E459" s="300">
        <v>197108410.41</v>
      </c>
      <c r="F459" s="300"/>
    </row>
    <row r="460" spans="2:6">
      <c r="B460" s="294" t="s">
        <v>108</v>
      </c>
      <c r="C460" s="294"/>
      <c r="D460" s="9">
        <v>22971876.119999997</v>
      </c>
      <c r="E460" s="300">
        <v>187530048.95999998</v>
      </c>
      <c r="F460" s="300"/>
    </row>
    <row r="461" spans="2:6">
      <c r="B461" s="294" t="s">
        <v>109</v>
      </c>
      <c r="C461" s="294"/>
      <c r="D461" s="9">
        <v>39485472.700000003</v>
      </c>
      <c r="E461" s="300">
        <v>183393359.22</v>
      </c>
      <c r="F461" s="300"/>
    </row>
    <row r="462" spans="2:6">
      <c r="B462" s="292" t="s">
        <v>110</v>
      </c>
      <c r="C462" s="292"/>
      <c r="D462" s="9">
        <v>62981673.789999999</v>
      </c>
      <c r="E462" s="300">
        <v>226683142.32999998</v>
      </c>
      <c r="F462" s="300"/>
    </row>
    <row r="463" spans="2:6">
      <c r="B463" s="292" t="s">
        <v>111</v>
      </c>
      <c r="C463" s="292"/>
      <c r="D463" s="9">
        <v>23439935.510000002</v>
      </c>
      <c r="E463" s="300">
        <v>0</v>
      </c>
      <c r="F463" s="300"/>
    </row>
    <row r="464" spans="2:6">
      <c r="B464" s="292" t="s">
        <v>112</v>
      </c>
      <c r="C464" s="292"/>
      <c r="D464" s="9">
        <v>24837765.990000002</v>
      </c>
      <c r="E464" s="300">
        <v>0</v>
      </c>
      <c r="F464" s="300"/>
    </row>
    <row r="465" spans="2:6">
      <c r="B465" s="292" t="s">
        <v>113</v>
      </c>
      <c r="C465" s="292"/>
      <c r="D465" s="9">
        <v>24837765.990000002</v>
      </c>
      <c r="E465" s="300">
        <v>73928528.480000004</v>
      </c>
      <c r="F465" s="300"/>
    </row>
    <row r="466" spans="2:6">
      <c r="B466" s="285" t="s">
        <v>114</v>
      </c>
      <c r="C466" s="285"/>
      <c r="D466" s="11">
        <f>SUM(D458:D461)</f>
        <v>201550040.30599999</v>
      </c>
      <c r="E466" s="299">
        <f>SUM(E458:F461)</f>
        <v>743721799.01999998</v>
      </c>
      <c r="F466" s="299"/>
    </row>
    <row r="467" spans="2:6">
      <c r="B467" s="285" t="s">
        <v>115</v>
      </c>
      <c r="C467" s="285"/>
      <c r="D467" s="11">
        <f>SUM(D462:D465)</f>
        <v>136097141.28</v>
      </c>
      <c r="E467" s="299">
        <f>SUM(E462:F465)</f>
        <v>300611670.81</v>
      </c>
      <c r="F467" s="299"/>
    </row>
    <row r="468" spans="2:6">
      <c r="B468" s="295" t="s">
        <v>32</v>
      </c>
      <c r="C468" s="295"/>
      <c r="D468" s="295"/>
      <c r="E468" s="295"/>
      <c r="F468" s="295"/>
    </row>
    <row r="469" spans="2:6">
      <c r="B469" s="294" t="s">
        <v>106</v>
      </c>
      <c r="C469" s="294"/>
      <c r="D469" s="9">
        <v>16462497.800000001</v>
      </c>
      <c r="E469" s="300">
        <v>42395847.490000002</v>
      </c>
      <c r="F469" s="300"/>
    </row>
    <row r="470" spans="2:6">
      <c r="B470" s="294" t="s">
        <v>107</v>
      </c>
      <c r="C470" s="294"/>
      <c r="D470" s="9">
        <v>1644406.12</v>
      </c>
      <c r="E470" s="300">
        <v>22668918.829999998</v>
      </c>
      <c r="F470" s="300"/>
    </row>
    <row r="471" spans="2:6">
      <c r="B471" s="294" t="s">
        <v>108</v>
      </c>
      <c r="C471" s="294"/>
      <c r="D471" s="9">
        <v>9743835.8999999985</v>
      </c>
      <c r="E471" s="300">
        <v>52401518.273999996</v>
      </c>
      <c r="F471" s="300"/>
    </row>
    <row r="472" spans="2:6">
      <c r="B472" s="294" t="s">
        <v>109</v>
      </c>
      <c r="C472" s="294"/>
      <c r="D472" s="9">
        <v>10728065.66</v>
      </c>
      <c r="E472" s="300">
        <v>45092677.979999997</v>
      </c>
      <c r="F472" s="300"/>
    </row>
    <row r="473" spans="2:6">
      <c r="B473" s="292" t="s">
        <v>110</v>
      </c>
      <c r="C473" s="292"/>
      <c r="D473" s="9">
        <v>19193962.489199996</v>
      </c>
      <c r="E473" s="293" t="s">
        <v>117</v>
      </c>
      <c r="F473" s="293"/>
    </row>
    <row r="474" spans="2:6">
      <c r="B474" s="292" t="s">
        <v>111</v>
      </c>
      <c r="C474" s="292"/>
      <c r="D474" s="9">
        <v>504380.03</v>
      </c>
      <c r="E474" s="300">
        <v>10011104.380000001</v>
      </c>
      <c r="F474" s="300"/>
    </row>
    <row r="475" spans="2:6">
      <c r="B475" s="292" t="s">
        <v>112</v>
      </c>
      <c r="C475" s="292"/>
      <c r="D475" s="9">
        <v>3758836.06</v>
      </c>
      <c r="E475" s="300">
        <v>9648015.1430000011</v>
      </c>
      <c r="F475" s="300"/>
    </row>
    <row r="476" spans="2:6">
      <c r="B476" s="292" t="s">
        <v>113</v>
      </c>
      <c r="C476" s="292"/>
      <c r="D476" s="9">
        <v>9085176.7199999988</v>
      </c>
      <c r="E476" s="300">
        <v>16238415.039999999</v>
      </c>
      <c r="F476" s="300"/>
    </row>
    <row r="477" spans="2:6">
      <c r="B477" s="285" t="s">
        <v>114</v>
      </c>
      <c r="C477" s="285"/>
      <c r="D477" s="11">
        <f>SUM(D469:D472)</f>
        <v>38578805.480000004</v>
      </c>
      <c r="E477" s="299">
        <f>SUM(E469:F472)</f>
        <v>162558962.574</v>
      </c>
      <c r="F477" s="299"/>
    </row>
    <row r="478" spans="2:6">
      <c r="B478" s="285" t="s">
        <v>115</v>
      </c>
      <c r="C478" s="285"/>
      <c r="D478" s="11">
        <f>SUM(D473:D476)</f>
        <v>32542355.299199995</v>
      </c>
      <c r="E478" s="299">
        <f>SUM(E473:F476)</f>
        <v>35897534.563000001</v>
      </c>
      <c r="F478" s="299"/>
    </row>
    <row r="479" spans="2:6">
      <c r="B479" s="295" t="s">
        <v>33</v>
      </c>
      <c r="C479" s="295"/>
      <c r="D479" s="295"/>
      <c r="E479" s="295"/>
      <c r="F479" s="295"/>
    </row>
    <row r="480" spans="2:6">
      <c r="B480" s="294" t="s">
        <v>106</v>
      </c>
      <c r="C480" s="294"/>
      <c r="D480" s="9">
        <v>31288426.41</v>
      </c>
      <c r="E480" s="300">
        <v>70836639.560000002</v>
      </c>
      <c r="F480" s="300"/>
    </row>
    <row r="481" spans="2:6">
      <c r="B481" s="294" t="s">
        <v>107</v>
      </c>
      <c r="C481" s="294"/>
      <c r="D481" s="9">
        <v>30407701.23</v>
      </c>
      <c r="E481" s="300">
        <v>75457263.239999995</v>
      </c>
      <c r="F481" s="300"/>
    </row>
    <row r="482" spans="2:6">
      <c r="B482" s="294" t="s">
        <v>108</v>
      </c>
      <c r="C482" s="294"/>
      <c r="D482" s="9">
        <v>30583823.879999999</v>
      </c>
      <c r="E482" s="300">
        <v>75067625.829999998</v>
      </c>
      <c r="F482" s="300"/>
    </row>
    <row r="483" spans="2:6">
      <c r="B483" s="294" t="s">
        <v>109</v>
      </c>
      <c r="C483" s="294"/>
      <c r="D483" s="9">
        <v>59562489.300000004</v>
      </c>
      <c r="E483" s="300">
        <v>91010604.709999993</v>
      </c>
      <c r="F483" s="300"/>
    </row>
    <row r="484" spans="2:6">
      <c r="B484" s="292" t="s">
        <v>110</v>
      </c>
      <c r="C484" s="292"/>
      <c r="D484" s="9">
        <v>3805581.3295999998</v>
      </c>
      <c r="E484" s="300">
        <v>78987297.843999997</v>
      </c>
      <c r="F484" s="300"/>
    </row>
    <row r="485" spans="2:6">
      <c r="B485" s="292" t="s">
        <v>111</v>
      </c>
      <c r="C485" s="292"/>
      <c r="D485" s="9">
        <v>29391546.076800004</v>
      </c>
      <c r="E485" s="300">
        <v>82822698.173999995</v>
      </c>
      <c r="F485" s="300"/>
    </row>
    <row r="486" spans="2:6">
      <c r="B486" s="292" t="s">
        <v>112</v>
      </c>
      <c r="C486" s="292"/>
      <c r="D486" s="9">
        <v>29398265.510000002</v>
      </c>
      <c r="E486" s="300">
        <v>78322396.420000017</v>
      </c>
      <c r="F486" s="300"/>
    </row>
    <row r="487" spans="2:6">
      <c r="B487" s="292" t="s">
        <v>113</v>
      </c>
      <c r="C487" s="292"/>
      <c r="D487" s="9">
        <v>30547256.970000006</v>
      </c>
      <c r="E487" s="300">
        <v>80448766.629999995</v>
      </c>
      <c r="F487" s="300"/>
    </row>
    <row r="488" spans="2:6">
      <c r="B488" s="285" t="s">
        <v>114</v>
      </c>
      <c r="C488" s="285"/>
      <c r="D488" s="11">
        <f>SUM(D480:D483)</f>
        <v>151842440.81999999</v>
      </c>
      <c r="E488" s="299">
        <f>SUM(E480:F483)</f>
        <v>312372133.33999997</v>
      </c>
      <c r="F488" s="299"/>
    </row>
    <row r="489" spans="2:6">
      <c r="B489" s="285" t="s">
        <v>115</v>
      </c>
      <c r="C489" s="285"/>
      <c r="D489" s="11">
        <f>SUM(D484:D487)</f>
        <v>93142649.886400014</v>
      </c>
      <c r="E489" s="299">
        <f>SUM(E484:F487)</f>
        <v>320581159.06800002</v>
      </c>
      <c r="F489" s="299"/>
    </row>
    <row r="490" spans="2:6">
      <c r="B490" s="295" t="s">
        <v>34</v>
      </c>
      <c r="C490" s="295"/>
      <c r="D490" s="295"/>
      <c r="E490" s="295"/>
      <c r="F490" s="295"/>
    </row>
    <row r="491" spans="2:6">
      <c r="B491" s="294" t="s">
        <v>106</v>
      </c>
      <c r="C491" s="294"/>
      <c r="D491" s="9">
        <v>22732205.18</v>
      </c>
      <c r="E491" s="300">
        <v>22732205.18</v>
      </c>
      <c r="F491" s="300"/>
    </row>
    <row r="492" spans="2:6">
      <c r="B492" s="294" t="s">
        <v>107</v>
      </c>
      <c r="C492" s="294"/>
      <c r="D492" s="9">
        <v>555555</v>
      </c>
      <c r="E492" s="296">
        <v>5</v>
      </c>
      <c r="F492" s="296"/>
    </row>
    <row r="493" spans="2:6">
      <c r="B493" s="294" t="s">
        <v>108</v>
      </c>
      <c r="C493" s="294"/>
      <c r="D493" s="9">
        <v>1795008.03</v>
      </c>
      <c r="E493" s="300">
        <v>1795008.03</v>
      </c>
      <c r="F493" s="300"/>
    </row>
    <row r="494" spans="2:6">
      <c r="B494" s="294" t="s">
        <v>109</v>
      </c>
      <c r="C494" s="294"/>
      <c r="D494" s="9">
        <v>4404817.49</v>
      </c>
      <c r="E494" s="300">
        <v>4404817.49</v>
      </c>
      <c r="F494" s="300"/>
    </row>
    <row r="495" spans="2:6">
      <c r="B495" s="292" t="s">
        <v>110</v>
      </c>
      <c r="C495" s="292"/>
      <c r="D495" s="9">
        <v>7869931.790000001</v>
      </c>
      <c r="E495" s="300">
        <v>7869931.790000001</v>
      </c>
      <c r="F495" s="300"/>
    </row>
    <row r="496" spans="2:6">
      <c r="B496" s="292" t="s">
        <v>111</v>
      </c>
      <c r="C496" s="292"/>
      <c r="D496" s="9">
        <v>555555</v>
      </c>
      <c r="E496" s="296">
        <v>5</v>
      </c>
      <c r="F496" s="296"/>
    </row>
    <row r="497" spans="2:6">
      <c r="B497" s="292" t="s">
        <v>112</v>
      </c>
      <c r="C497" s="292"/>
      <c r="D497" s="9">
        <v>7083781.0399999991</v>
      </c>
      <c r="E497" s="300">
        <v>7083781.0399999991</v>
      </c>
      <c r="F497" s="300"/>
    </row>
    <row r="498" spans="2:6">
      <c r="B498" s="292" t="s">
        <v>113</v>
      </c>
      <c r="C498" s="292"/>
      <c r="D498" s="9">
        <v>19445369.469999999</v>
      </c>
      <c r="E498" s="300">
        <v>19445369.469999999</v>
      </c>
      <c r="F498" s="300"/>
    </row>
    <row r="499" spans="2:6">
      <c r="B499" s="285" t="s">
        <v>114</v>
      </c>
      <c r="C499" s="285"/>
      <c r="D499" s="11">
        <f>SUM(D491:D494)</f>
        <v>29487585.700000003</v>
      </c>
      <c r="E499" s="299">
        <f>SUM(E491:F494)</f>
        <v>28932035.700000003</v>
      </c>
      <c r="F499" s="299"/>
    </row>
    <row r="500" spans="2:6">
      <c r="B500" s="285" t="s">
        <v>115</v>
      </c>
      <c r="C500" s="285"/>
      <c r="D500" s="11">
        <f>SUM(D495:D498)</f>
        <v>34954637.299999997</v>
      </c>
      <c r="E500" s="299">
        <f>SUM(E495:F498)</f>
        <v>34399087.299999997</v>
      </c>
      <c r="F500" s="299"/>
    </row>
    <row r="501" spans="2:6">
      <c r="B501" s="295" t="s">
        <v>35</v>
      </c>
      <c r="C501" s="295"/>
      <c r="D501" s="295"/>
      <c r="E501" s="295"/>
      <c r="F501" s="295"/>
    </row>
    <row r="502" spans="2:6">
      <c r="B502" s="294" t="s">
        <v>106</v>
      </c>
      <c r="C502" s="294"/>
      <c r="D502" s="9">
        <v>3089173.15</v>
      </c>
      <c r="E502" s="293" t="s">
        <v>117</v>
      </c>
      <c r="F502" s="293"/>
    </row>
    <row r="503" spans="2:6">
      <c r="B503" s="294" t="s">
        <v>107</v>
      </c>
      <c r="C503" s="294"/>
      <c r="D503" s="12" t="s">
        <v>117</v>
      </c>
      <c r="E503" s="293" t="s">
        <v>117</v>
      </c>
      <c r="F503" s="293"/>
    </row>
    <row r="504" spans="2:6">
      <c r="B504" s="294" t="s">
        <v>108</v>
      </c>
      <c r="C504" s="294"/>
      <c r="D504" s="9">
        <v>1845291.15</v>
      </c>
      <c r="E504" s="300">
        <v>3436314.57</v>
      </c>
      <c r="F504" s="300"/>
    </row>
    <row r="505" spans="2:6">
      <c r="B505" s="294" t="s">
        <v>109</v>
      </c>
      <c r="C505" s="294"/>
      <c r="D505" s="12" t="s">
        <v>117</v>
      </c>
      <c r="E505" s="300">
        <v>13313799.77</v>
      </c>
      <c r="F505" s="300"/>
    </row>
    <row r="506" spans="2:6">
      <c r="B506" s="292" t="s">
        <v>110</v>
      </c>
      <c r="C506" s="292"/>
      <c r="D506" s="9">
        <v>738057.19</v>
      </c>
      <c r="E506" s="300">
        <v>27850360.690000001</v>
      </c>
      <c r="F506" s="300"/>
    </row>
    <row r="507" spans="2:6">
      <c r="B507" s="292" t="s">
        <v>111</v>
      </c>
      <c r="C507" s="292"/>
      <c r="D507" s="9">
        <v>363251.9</v>
      </c>
      <c r="E507" s="300">
        <v>28614352.559999999</v>
      </c>
      <c r="F507" s="300"/>
    </row>
    <row r="508" spans="2:6">
      <c r="B508" s="292" t="s">
        <v>112</v>
      </c>
      <c r="C508" s="292"/>
      <c r="D508" s="9">
        <v>1156120.82</v>
      </c>
      <c r="E508" s="300">
        <v>7460838.4799999995</v>
      </c>
      <c r="F508" s="300"/>
    </row>
    <row r="509" spans="2:6">
      <c r="B509" s="292" t="s">
        <v>113</v>
      </c>
      <c r="C509" s="292"/>
      <c r="D509" s="67"/>
      <c r="E509" s="297"/>
      <c r="F509" s="297"/>
    </row>
    <row r="510" spans="2:6">
      <c r="B510" s="285" t="s">
        <v>114</v>
      </c>
      <c r="C510" s="285"/>
      <c r="D510" s="11">
        <f>SUM(D502:D505)</f>
        <v>4934464.3</v>
      </c>
      <c r="E510" s="299">
        <f>SUM(E502:F505)</f>
        <v>16750114.34</v>
      </c>
      <c r="F510" s="299"/>
    </row>
    <row r="511" spans="2:6">
      <c r="B511" s="285" t="s">
        <v>115</v>
      </c>
      <c r="C511" s="285"/>
      <c r="D511" s="11">
        <f>SUM(D506:D509)</f>
        <v>2257429.91</v>
      </c>
      <c r="E511" s="299">
        <f>SUM(E506:F509)</f>
        <v>63925551.729999997</v>
      </c>
      <c r="F511" s="299"/>
    </row>
    <row r="512" spans="2:6">
      <c r="B512" s="295" t="s">
        <v>36</v>
      </c>
      <c r="C512" s="295"/>
      <c r="D512" s="295"/>
      <c r="E512" s="295"/>
      <c r="F512" s="295"/>
    </row>
    <row r="513" spans="2:6">
      <c r="B513" s="294" t="s">
        <v>106</v>
      </c>
      <c r="C513" s="294"/>
      <c r="D513" s="9">
        <v>13532768.51</v>
      </c>
      <c r="E513" s="300">
        <v>1073204.1599999999</v>
      </c>
      <c r="F513" s="300"/>
    </row>
    <row r="514" spans="2:6">
      <c r="B514" s="294" t="s">
        <v>107</v>
      </c>
      <c r="C514" s="294"/>
      <c r="D514" s="9">
        <v>5897107.3499999996</v>
      </c>
      <c r="E514" s="300">
        <v>11919294.01</v>
      </c>
      <c r="F514" s="300"/>
    </row>
    <row r="515" spans="2:6">
      <c r="B515" s="294" t="s">
        <v>108</v>
      </c>
      <c r="C515" s="294"/>
      <c r="D515" s="9">
        <v>6136067.0599999996</v>
      </c>
      <c r="E515" s="300">
        <v>11209721.800000001</v>
      </c>
      <c r="F515" s="300"/>
    </row>
    <row r="516" spans="2:6">
      <c r="B516" s="294" t="s">
        <v>109</v>
      </c>
      <c r="C516" s="294"/>
      <c r="D516" s="9">
        <v>9120297.4399999995</v>
      </c>
      <c r="E516" s="300">
        <v>19166548.629999999</v>
      </c>
      <c r="F516" s="300"/>
    </row>
    <row r="517" spans="2:6">
      <c r="B517" s="292" t="s">
        <v>110</v>
      </c>
      <c r="C517" s="292"/>
      <c r="D517" s="9">
        <v>20140150.120000005</v>
      </c>
      <c r="E517" s="300">
        <v>42982114.610000007</v>
      </c>
      <c r="F517" s="300"/>
    </row>
    <row r="518" spans="2:6">
      <c r="B518" s="292" t="s">
        <v>111</v>
      </c>
      <c r="C518" s="292"/>
      <c r="D518" s="9">
        <v>3997832.63</v>
      </c>
      <c r="E518" s="300">
        <v>311</v>
      </c>
      <c r="F518" s="300"/>
    </row>
    <row r="519" spans="2:6">
      <c r="B519" s="292" t="s">
        <v>112</v>
      </c>
      <c r="C519" s="292"/>
      <c r="D519" s="9">
        <v>6508218.6999999993</v>
      </c>
      <c r="E519" s="300">
        <v>11116933.83</v>
      </c>
      <c r="F519" s="300"/>
    </row>
    <row r="520" spans="2:6">
      <c r="B520" s="292" t="s">
        <v>113</v>
      </c>
      <c r="C520" s="292"/>
      <c r="D520" s="9">
        <v>6626265.4699999988</v>
      </c>
      <c r="E520" s="300">
        <v>11616964.049999999</v>
      </c>
      <c r="F520" s="300"/>
    </row>
    <row r="521" spans="2:6">
      <c r="B521" s="285" t="s">
        <v>114</v>
      </c>
      <c r="C521" s="285"/>
      <c r="D521" s="11">
        <f>SUM(D513:D516)</f>
        <v>34686240.359999999</v>
      </c>
      <c r="E521" s="299">
        <f>SUM(E513:F516)</f>
        <v>43368768.599999994</v>
      </c>
      <c r="F521" s="299"/>
    </row>
    <row r="522" spans="2:6">
      <c r="B522" s="285" t="s">
        <v>115</v>
      </c>
      <c r="C522" s="285"/>
      <c r="D522" s="11">
        <f>SUM(D517:D520)</f>
        <v>37272466.920000002</v>
      </c>
      <c r="E522" s="299">
        <f>SUM(E517:F520)</f>
        <v>65716323.490000002</v>
      </c>
      <c r="F522" s="299"/>
    </row>
    <row r="523" spans="2:6">
      <c r="B523" s="295" t="s">
        <v>37</v>
      </c>
      <c r="C523" s="295"/>
      <c r="D523" s="295"/>
      <c r="E523" s="295"/>
      <c r="F523" s="295"/>
    </row>
    <row r="524" spans="2:6">
      <c r="B524" s="294" t="s">
        <v>106</v>
      </c>
      <c r="C524" s="294"/>
      <c r="D524" s="9">
        <v>2900000</v>
      </c>
      <c r="E524" s="300">
        <v>1648123.02</v>
      </c>
      <c r="F524" s="300"/>
    </row>
    <row r="525" spans="2:6">
      <c r="B525" s="294" t="s">
        <v>107</v>
      </c>
      <c r="C525" s="294"/>
      <c r="D525" s="9">
        <v>4234000</v>
      </c>
      <c r="E525" s="300">
        <v>2726196.07</v>
      </c>
      <c r="F525" s="300"/>
    </row>
    <row r="526" spans="2:6">
      <c r="B526" s="294" t="s">
        <v>108</v>
      </c>
      <c r="C526" s="294"/>
      <c r="D526" s="13">
        <v>0</v>
      </c>
      <c r="E526" s="300">
        <v>12802605.66</v>
      </c>
      <c r="F526" s="300"/>
    </row>
    <row r="527" spans="2:6">
      <c r="B527" s="294" t="s">
        <v>109</v>
      </c>
      <c r="C527" s="294"/>
      <c r="D527" s="13">
        <v>0</v>
      </c>
      <c r="E527" s="296">
        <v>0</v>
      </c>
      <c r="F527" s="296"/>
    </row>
    <row r="528" spans="2:6">
      <c r="B528" s="292" t="s">
        <v>110</v>
      </c>
      <c r="C528" s="292"/>
      <c r="D528" s="9">
        <v>12803542.49</v>
      </c>
      <c r="E528" s="300">
        <v>14062541.040000001</v>
      </c>
      <c r="F528" s="300"/>
    </row>
    <row r="529" spans="2:6">
      <c r="B529" s="292" t="s">
        <v>111</v>
      </c>
      <c r="C529" s="292"/>
      <c r="D529" s="9">
        <v>612480</v>
      </c>
      <c r="E529" s="300">
        <v>3124318.5</v>
      </c>
      <c r="F529" s="300"/>
    </row>
    <row r="530" spans="2:6">
      <c r="B530" s="292" t="s">
        <v>112</v>
      </c>
      <c r="C530" s="292"/>
      <c r="D530" s="9">
        <v>4547200</v>
      </c>
      <c r="E530" s="300">
        <v>4243259.62</v>
      </c>
      <c r="F530" s="300"/>
    </row>
    <row r="531" spans="2:6">
      <c r="B531" s="292" t="s">
        <v>113</v>
      </c>
      <c r="C531" s="292"/>
      <c r="D531" s="13">
        <v>0</v>
      </c>
      <c r="E531" s="296">
        <v>0</v>
      </c>
      <c r="F531" s="296"/>
    </row>
    <row r="532" spans="2:6">
      <c r="B532" s="285" t="s">
        <v>114</v>
      </c>
      <c r="C532" s="285"/>
      <c r="D532" s="11">
        <f>SUM(D524:D527)</f>
        <v>7134000</v>
      </c>
      <c r="E532" s="299">
        <f>SUM(E524:F527)</f>
        <v>17176924.75</v>
      </c>
      <c r="F532" s="299"/>
    </row>
    <row r="533" spans="2:6">
      <c r="B533" s="285" t="s">
        <v>115</v>
      </c>
      <c r="C533" s="285"/>
      <c r="D533" s="11">
        <f>SUM(D528:D531)</f>
        <v>17963222.490000002</v>
      </c>
      <c r="E533" s="299">
        <f>SUM(E528:F531)</f>
        <v>21430119.16</v>
      </c>
      <c r="F533" s="299"/>
    </row>
    <row r="534" spans="2:6">
      <c r="B534" s="295" t="s">
        <v>38</v>
      </c>
      <c r="C534" s="295"/>
      <c r="D534" s="295"/>
      <c r="E534" s="295"/>
      <c r="F534" s="295"/>
    </row>
    <row r="535" spans="2:6">
      <c r="B535" s="294" t="s">
        <v>106</v>
      </c>
      <c r="C535" s="294"/>
      <c r="D535" s="9">
        <v>5715789.6799999997</v>
      </c>
      <c r="E535" s="300">
        <v>18682765.010000002</v>
      </c>
      <c r="F535" s="300"/>
    </row>
    <row r="536" spans="2:6">
      <c r="B536" s="294" t="s">
        <v>107</v>
      </c>
      <c r="C536" s="294"/>
      <c r="D536" s="9">
        <v>3501562.9</v>
      </c>
      <c r="E536" s="300">
        <v>8847696.5</v>
      </c>
      <c r="F536" s="300"/>
    </row>
    <row r="537" spans="2:6">
      <c r="B537" s="294" t="s">
        <v>108</v>
      </c>
      <c r="C537" s="294"/>
      <c r="D537" s="9">
        <v>1063735.1399999999</v>
      </c>
      <c r="E537" s="300">
        <v>5973480.6600000001</v>
      </c>
      <c r="F537" s="300"/>
    </row>
    <row r="538" spans="2:6">
      <c r="B538" s="294" t="s">
        <v>109</v>
      </c>
      <c r="C538" s="294"/>
      <c r="D538" s="9">
        <v>2854670.44</v>
      </c>
      <c r="E538" s="300">
        <v>10505654.390000001</v>
      </c>
      <c r="F538" s="300"/>
    </row>
    <row r="539" spans="2:6">
      <c r="B539" s="292" t="s">
        <v>110</v>
      </c>
      <c r="C539" s="292"/>
      <c r="D539" s="9">
        <v>8766396.5899999999</v>
      </c>
      <c r="E539" s="300">
        <v>19597944.710000001</v>
      </c>
      <c r="F539" s="300"/>
    </row>
    <row r="540" spans="2:6">
      <c r="B540" s="292" t="s">
        <v>111</v>
      </c>
      <c r="C540" s="292"/>
      <c r="D540" s="9">
        <v>1758600</v>
      </c>
      <c r="E540" s="300">
        <v>83000</v>
      </c>
      <c r="F540" s="300"/>
    </row>
    <row r="541" spans="2:6">
      <c r="B541" s="292" t="s">
        <v>112</v>
      </c>
      <c r="C541" s="292"/>
      <c r="D541" s="9">
        <v>21163561.350000001</v>
      </c>
      <c r="E541" s="300">
        <v>6745634.4799999995</v>
      </c>
      <c r="F541" s="300"/>
    </row>
    <row r="542" spans="2:6">
      <c r="B542" s="292" t="s">
        <v>113</v>
      </c>
      <c r="C542" s="292"/>
      <c r="D542" s="9">
        <v>4700024.51</v>
      </c>
      <c r="E542" s="300">
        <v>19249650.93</v>
      </c>
      <c r="F542" s="300"/>
    </row>
    <row r="543" spans="2:6">
      <c r="B543" s="285" t="s">
        <v>114</v>
      </c>
      <c r="C543" s="285"/>
      <c r="D543" s="11">
        <f>SUM(D535:D538)</f>
        <v>13135758.16</v>
      </c>
      <c r="E543" s="299">
        <f>SUM(E535:F538)</f>
        <v>44009596.560000002</v>
      </c>
      <c r="F543" s="299"/>
    </row>
    <row r="544" spans="2:6">
      <c r="B544" s="285" t="s">
        <v>115</v>
      </c>
      <c r="C544" s="285"/>
      <c r="D544" s="11">
        <f>SUM(D539:D542)</f>
        <v>36388582.450000003</v>
      </c>
      <c r="E544" s="299">
        <f>SUM(E539:F542)</f>
        <v>45676230.120000005</v>
      </c>
      <c r="F544" s="299"/>
    </row>
    <row r="545" spans="2:6">
      <c r="B545" s="295" t="s">
        <v>39</v>
      </c>
      <c r="C545" s="295"/>
      <c r="D545" s="295"/>
      <c r="E545" s="295"/>
      <c r="F545" s="295"/>
    </row>
    <row r="546" spans="2:6">
      <c r="B546" s="294" t="s">
        <v>106</v>
      </c>
      <c r="C546" s="294"/>
      <c r="D546" s="9">
        <v>7783793.2199999997</v>
      </c>
      <c r="E546" s="300">
        <v>23787449.760000002</v>
      </c>
      <c r="F546" s="300"/>
    </row>
    <row r="547" spans="2:6">
      <c r="B547" s="294" t="s">
        <v>107</v>
      </c>
      <c r="C547" s="294"/>
      <c r="D547" s="9">
        <v>1120220</v>
      </c>
      <c r="E547" s="300">
        <v>54836000</v>
      </c>
      <c r="F547" s="300"/>
    </row>
    <row r="548" spans="2:6">
      <c r="B548" s="294" t="s">
        <v>108</v>
      </c>
      <c r="C548" s="294"/>
      <c r="D548" s="9">
        <v>1961036.75</v>
      </c>
      <c r="E548" s="300">
        <v>5417617.7300000004</v>
      </c>
      <c r="F548" s="300"/>
    </row>
    <row r="549" spans="2:6">
      <c r="B549" s="294" t="s">
        <v>109</v>
      </c>
      <c r="C549" s="294"/>
      <c r="D549" s="9">
        <v>6266639.0099999998</v>
      </c>
      <c r="E549" s="300">
        <v>19560346.600000001</v>
      </c>
      <c r="F549" s="300"/>
    </row>
    <row r="550" spans="2:6">
      <c r="B550" s="292" t="s">
        <v>110</v>
      </c>
      <c r="C550" s="292"/>
      <c r="D550" s="9">
        <v>3850619.0600000005</v>
      </c>
      <c r="E550" s="300">
        <v>30272058.310000002</v>
      </c>
      <c r="F550" s="300"/>
    </row>
    <row r="551" spans="2:6">
      <c r="B551" s="292" t="s">
        <v>111</v>
      </c>
      <c r="C551" s="292"/>
      <c r="D551" s="9">
        <v>4935330.34</v>
      </c>
      <c r="E551" s="300">
        <v>5096549.6399999997</v>
      </c>
      <c r="F551" s="300"/>
    </row>
    <row r="552" spans="2:6">
      <c r="B552" s="292" t="s">
        <v>112</v>
      </c>
      <c r="C552" s="292"/>
      <c r="D552" s="9">
        <v>692948.95</v>
      </c>
      <c r="E552" s="300">
        <v>6769336.419999999</v>
      </c>
      <c r="F552" s="300"/>
    </row>
    <row r="553" spans="2:6">
      <c r="B553" s="292" t="s">
        <v>113</v>
      </c>
      <c r="C553" s="292"/>
      <c r="D553" s="9">
        <v>5842566.3300000001</v>
      </c>
      <c r="E553" s="300">
        <v>23719834.559999999</v>
      </c>
      <c r="F553" s="300"/>
    </row>
    <row r="554" spans="2:6">
      <c r="B554" s="285" t="s">
        <v>114</v>
      </c>
      <c r="C554" s="285"/>
      <c r="D554" s="11">
        <f>SUM(D546:D549)</f>
        <v>17131688.979999997</v>
      </c>
      <c r="E554" s="299">
        <f>SUM(E546:F549)</f>
        <v>103601414.09</v>
      </c>
      <c r="F554" s="299"/>
    </row>
    <row r="555" spans="2:6">
      <c r="B555" s="285" t="s">
        <v>115</v>
      </c>
      <c r="C555" s="285"/>
      <c r="D555" s="11">
        <f>SUM(D550:D553)</f>
        <v>15321464.68</v>
      </c>
      <c r="E555" s="299">
        <f>SUM(E550:F553)</f>
        <v>65857778.930000007</v>
      </c>
      <c r="F555" s="299"/>
    </row>
    <row r="556" spans="2:6">
      <c r="B556" s="295" t="s">
        <v>40</v>
      </c>
      <c r="C556" s="295"/>
      <c r="D556" s="295"/>
      <c r="E556" s="295"/>
      <c r="F556" s="295"/>
    </row>
    <row r="557" spans="2:6">
      <c r="B557" s="294" t="s">
        <v>106</v>
      </c>
      <c r="C557" s="294"/>
      <c r="D557" s="13">
        <v>0</v>
      </c>
      <c r="E557" s="300">
        <v>5325679.6100000003</v>
      </c>
      <c r="F557" s="300"/>
    </row>
    <row r="558" spans="2:6">
      <c r="B558" s="294" t="s">
        <v>107</v>
      </c>
      <c r="C558" s="294"/>
      <c r="D558" s="13">
        <v>0</v>
      </c>
      <c r="E558" s="300">
        <v>5007508.5399999991</v>
      </c>
      <c r="F558" s="300"/>
    </row>
    <row r="559" spans="2:6">
      <c r="B559" s="294" t="s">
        <v>108</v>
      </c>
      <c r="C559" s="294"/>
      <c r="D559" s="9">
        <v>673163.08</v>
      </c>
      <c r="E559" s="300">
        <v>3208769.63</v>
      </c>
      <c r="F559" s="300"/>
    </row>
    <row r="560" spans="2:6">
      <c r="B560" s="294" t="s">
        <v>109</v>
      </c>
      <c r="C560" s="294"/>
      <c r="D560" s="9">
        <v>1030078.25</v>
      </c>
      <c r="E560" s="300">
        <v>2991373.3600000003</v>
      </c>
      <c r="F560" s="300"/>
    </row>
    <row r="561" spans="2:6">
      <c r="B561" s="292" t="s">
        <v>110</v>
      </c>
      <c r="C561" s="292"/>
      <c r="D561" s="13">
        <v>0</v>
      </c>
      <c r="E561" s="300">
        <v>4400802.49</v>
      </c>
      <c r="F561" s="300"/>
    </row>
    <row r="562" spans="2:6">
      <c r="B562" s="292" t="s">
        <v>111</v>
      </c>
      <c r="C562" s="292"/>
      <c r="D562" s="9">
        <v>1719841.03</v>
      </c>
      <c r="E562" s="300">
        <v>7447950</v>
      </c>
      <c r="F562" s="300"/>
    </row>
    <row r="563" spans="2:6">
      <c r="B563" s="292" t="s">
        <v>112</v>
      </c>
      <c r="C563" s="292"/>
      <c r="D563" s="9">
        <v>3406442.64</v>
      </c>
      <c r="E563" s="300">
        <v>7436926.1499999994</v>
      </c>
      <c r="F563" s="300"/>
    </row>
    <row r="564" spans="2:6">
      <c r="B564" s="292" t="s">
        <v>113</v>
      </c>
      <c r="C564" s="292"/>
      <c r="D564" s="9">
        <v>587967</v>
      </c>
      <c r="E564" s="300">
        <v>4477525.3899999997</v>
      </c>
      <c r="F564" s="300"/>
    </row>
    <row r="565" spans="2:6">
      <c r="B565" s="285" t="s">
        <v>114</v>
      </c>
      <c r="C565" s="285"/>
      <c r="D565" s="11">
        <f>SUM(D557:D560)</f>
        <v>1703241.33</v>
      </c>
      <c r="E565" s="299">
        <f>SUM(E557:F560)</f>
        <v>16533331.139999997</v>
      </c>
      <c r="F565" s="299"/>
    </row>
    <row r="566" spans="2:6">
      <c r="B566" s="285" t="s">
        <v>115</v>
      </c>
      <c r="C566" s="285"/>
      <c r="D566" s="11">
        <f>SUM(D561:D564)</f>
        <v>5714250.6699999999</v>
      </c>
      <c r="E566" s="299">
        <f>SUM(E561:F564)</f>
        <v>23763204.030000001</v>
      </c>
      <c r="F566" s="299"/>
    </row>
    <row r="567" spans="2:6">
      <c r="B567" s="295" t="s">
        <v>41</v>
      </c>
      <c r="C567" s="295"/>
      <c r="D567" s="295"/>
      <c r="E567" s="295"/>
      <c r="F567" s="295"/>
    </row>
    <row r="568" spans="2:6">
      <c r="B568" s="294" t="s">
        <v>106</v>
      </c>
      <c r="C568" s="294"/>
      <c r="D568" s="9">
        <v>579080.69999999995</v>
      </c>
      <c r="E568" s="300">
        <v>7972167.9299999997</v>
      </c>
      <c r="F568" s="300"/>
    </row>
    <row r="569" spans="2:6">
      <c r="B569" s="294" t="s">
        <v>107</v>
      </c>
      <c r="C569" s="294"/>
      <c r="D569" s="12" t="s">
        <v>117</v>
      </c>
      <c r="E569" s="293" t="s">
        <v>117</v>
      </c>
      <c r="F569" s="293"/>
    </row>
    <row r="570" spans="2:6">
      <c r="B570" s="294" t="s">
        <v>108</v>
      </c>
      <c r="C570" s="294"/>
      <c r="D570" s="9">
        <v>2100892.42</v>
      </c>
      <c r="E570" s="293" t="s">
        <v>117</v>
      </c>
      <c r="F570" s="293"/>
    </row>
    <row r="571" spans="2:6">
      <c r="B571" s="294" t="s">
        <v>109</v>
      </c>
      <c r="C571" s="294"/>
      <c r="D571" s="9">
        <v>1249206.8600000001</v>
      </c>
      <c r="E571" s="293" t="s">
        <v>117</v>
      </c>
      <c r="F571" s="293"/>
    </row>
    <row r="572" spans="2:6">
      <c r="B572" s="292" t="s">
        <v>110</v>
      </c>
      <c r="C572" s="292"/>
      <c r="D572" s="9">
        <v>1663202.76</v>
      </c>
      <c r="E572" s="293" t="s">
        <v>117</v>
      </c>
      <c r="F572" s="293"/>
    </row>
    <row r="573" spans="2:6">
      <c r="B573" s="292" t="s">
        <v>111</v>
      </c>
      <c r="C573" s="292"/>
      <c r="D573" s="12" t="s">
        <v>117</v>
      </c>
      <c r="E573" s="293" t="s">
        <v>117</v>
      </c>
      <c r="F573" s="293"/>
    </row>
    <row r="574" spans="2:6">
      <c r="B574" s="292" t="s">
        <v>112</v>
      </c>
      <c r="C574" s="292"/>
      <c r="D574" s="9">
        <v>545041.5</v>
      </c>
      <c r="E574" s="293" t="s">
        <v>117</v>
      </c>
      <c r="F574" s="293"/>
    </row>
    <row r="575" spans="2:6">
      <c r="B575" s="292" t="s">
        <v>113</v>
      </c>
      <c r="C575" s="292"/>
      <c r="D575" s="9">
        <v>1476813.37</v>
      </c>
      <c r="E575" s="293" t="s">
        <v>117</v>
      </c>
      <c r="F575" s="293"/>
    </row>
    <row r="576" spans="2:6">
      <c r="B576" s="285" t="s">
        <v>114</v>
      </c>
      <c r="C576" s="285"/>
      <c r="D576" s="11">
        <f>SUM(D568:D571)</f>
        <v>3929179.9800000004</v>
      </c>
      <c r="E576" s="299">
        <f>SUM(E568:F571)</f>
        <v>7972167.9299999997</v>
      </c>
      <c r="F576" s="299"/>
    </row>
    <row r="577" spans="2:6">
      <c r="B577" s="285" t="s">
        <v>115</v>
      </c>
      <c r="C577" s="285"/>
      <c r="D577" s="11">
        <f>SUM(D572:D575)</f>
        <v>3685057.63</v>
      </c>
      <c r="E577" s="299">
        <f>SUM(E572:F575)</f>
        <v>0</v>
      </c>
      <c r="F577" s="299"/>
    </row>
    <row r="578" spans="2:6">
      <c r="B578" s="295" t="s">
        <v>156</v>
      </c>
      <c r="C578" s="295"/>
      <c r="D578" s="295"/>
      <c r="E578" s="295"/>
      <c r="F578" s="295"/>
    </row>
    <row r="579" spans="2:6">
      <c r="B579" s="294" t="s">
        <v>106</v>
      </c>
      <c r="C579" s="294"/>
      <c r="D579" s="9">
        <v>12595488.27</v>
      </c>
      <c r="E579" s="300">
        <v>34416251.669599995</v>
      </c>
      <c r="F579" s="300"/>
    </row>
    <row r="580" spans="2:6">
      <c r="B580" s="294" t="s">
        <v>107</v>
      </c>
      <c r="C580" s="294"/>
      <c r="D580" s="9">
        <v>7879456.3300000001</v>
      </c>
      <c r="E580" s="300">
        <v>100390837.83</v>
      </c>
      <c r="F580" s="300"/>
    </row>
    <row r="581" spans="2:6">
      <c r="B581" s="294" t="s">
        <v>108</v>
      </c>
      <c r="C581" s="294"/>
      <c r="D581" s="9">
        <v>27260</v>
      </c>
      <c r="E581" s="300">
        <v>9727878.8200000003</v>
      </c>
      <c r="F581" s="300"/>
    </row>
    <row r="582" spans="2:6">
      <c r="B582" s="294" t="s">
        <v>109</v>
      </c>
      <c r="C582" s="294"/>
      <c r="D582" s="9">
        <v>874737.35</v>
      </c>
      <c r="E582" s="300">
        <v>6930174.5439999998</v>
      </c>
      <c r="F582" s="300"/>
    </row>
    <row r="583" spans="2:6">
      <c r="B583" s="292" t="s">
        <v>110</v>
      </c>
      <c r="C583" s="292"/>
      <c r="D583" s="12" t="s">
        <v>117</v>
      </c>
      <c r="E583" s="300">
        <v>68421459.987999991</v>
      </c>
      <c r="F583" s="300"/>
    </row>
    <row r="584" spans="2:6">
      <c r="B584" s="292" t="s">
        <v>111</v>
      </c>
      <c r="C584" s="292"/>
      <c r="D584" s="9">
        <v>15839404.469999999</v>
      </c>
      <c r="E584" s="300">
        <v>93272649.340000004</v>
      </c>
      <c r="F584" s="300"/>
    </row>
    <row r="585" spans="2:6">
      <c r="B585" s="292" t="s">
        <v>112</v>
      </c>
      <c r="C585" s="292"/>
      <c r="D585" s="9">
        <v>1327553.46</v>
      </c>
      <c r="E585" s="293" t="s">
        <v>117</v>
      </c>
      <c r="F585" s="293"/>
    </row>
    <row r="586" spans="2:6">
      <c r="B586" s="292" t="s">
        <v>113</v>
      </c>
      <c r="C586" s="292"/>
      <c r="D586" s="9">
        <v>4783921.32</v>
      </c>
      <c r="E586" s="300">
        <v>129723676.45</v>
      </c>
      <c r="F586" s="300"/>
    </row>
    <row r="587" spans="2:6">
      <c r="B587" s="285" t="s">
        <v>114</v>
      </c>
      <c r="C587" s="285"/>
      <c r="D587" s="11">
        <f>SUM(D579:D582)</f>
        <v>21376941.950000003</v>
      </c>
      <c r="E587" s="299">
        <f>SUM(E579:F582)</f>
        <v>151465142.86359999</v>
      </c>
      <c r="F587" s="299"/>
    </row>
    <row r="588" spans="2:6">
      <c r="B588" s="285" t="s">
        <v>115</v>
      </c>
      <c r="C588" s="285"/>
      <c r="D588" s="11">
        <f>SUM(D583:D586)</f>
        <v>21950879.25</v>
      </c>
      <c r="E588" s="299">
        <f>SUM(E583:F586)</f>
        <v>291417785.778</v>
      </c>
      <c r="F588" s="299"/>
    </row>
    <row r="589" spans="2:6">
      <c r="B589" s="295" t="s">
        <v>157</v>
      </c>
      <c r="C589" s="295"/>
      <c r="D589" s="295"/>
      <c r="E589" s="295"/>
      <c r="F589" s="295"/>
    </row>
    <row r="590" spans="2:6">
      <c r="B590" s="294" t="s">
        <v>106</v>
      </c>
      <c r="C590" s="294"/>
      <c r="D590" s="12" t="s">
        <v>117</v>
      </c>
      <c r="E590" s="293" t="s">
        <v>117</v>
      </c>
      <c r="F590" s="293"/>
    </row>
    <row r="591" spans="2:6">
      <c r="B591" s="294" t="s">
        <v>107</v>
      </c>
      <c r="C591" s="294"/>
      <c r="D591" s="13">
        <v>0</v>
      </c>
      <c r="E591" s="296">
        <v>0</v>
      </c>
      <c r="F591" s="296"/>
    </row>
    <row r="592" spans="2:6">
      <c r="B592" s="294" t="s">
        <v>108</v>
      </c>
      <c r="C592" s="294"/>
      <c r="D592" s="13">
        <v>0</v>
      </c>
      <c r="E592" s="296">
        <v>0</v>
      </c>
      <c r="F592" s="296"/>
    </row>
    <row r="593" spans="2:6">
      <c r="B593" s="294" t="s">
        <v>109</v>
      </c>
      <c r="C593" s="294"/>
      <c r="D593" s="13">
        <v>0</v>
      </c>
      <c r="E593" s="296">
        <v>0</v>
      </c>
      <c r="F593" s="296"/>
    </row>
    <row r="594" spans="2:6">
      <c r="B594" s="292" t="s">
        <v>110</v>
      </c>
      <c r="C594" s="292"/>
      <c r="D594" s="13">
        <v>0</v>
      </c>
      <c r="E594" s="296">
        <v>0</v>
      </c>
      <c r="F594" s="296"/>
    </row>
    <row r="595" spans="2:6">
      <c r="B595" s="292" t="s">
        <v>111</v>
      </c>
      <c r="C595" s="292"/>
      <c r="D595" s="13">
        <v>0</v>
      </c>
      <c r="E595" s="296">
        <v>0</v>
      </c>
      <c r="F595" s="296"/>
    </row>
    <row r="596" spans="2:6">
      <c r="B596" s="292" t="s">
        <v>112</v>
      </c>
      <c r="C596" s="292"/>
      <c r="D596" s="13">
        <v>0</v>
      </c>
      <c r="E596" s="296">
        <v>0</v>
      </c>
      <c r="F596" s="296"/>
    </row>
    <row r="597" spans="2:6">
      <c r="B597" s="292" t="s">
        <v>113</v>
      </c>
      <c r="C597" s="292"/>
      <c r="D597" s="13">
        <v>0</v>
      </c>
      <c r="E597" s="296">
        <v>0</v>
      </c>
      <c r="F597" s="296"/>
    </row>
    <row r="598" spans="2:6">
      <c r="B598" s="285" t="s">
        <v>114</v>
      </c>
      <c r="C598" s="285"/>
      <c r="D598" s="14">
        <f>SUM(D590:D593)</f>
        <v>0</v>
      </c>
      <c r="E598" s="298">
        <f>SUM(E590:F593)</f>
        <v>0</v>
      </c>
      <c r="F598" s="298"/>
    </row>
    <row r="599" spans="2:6">
      <c r="B599" s="285" t="s">
        <v>115</v>
      </c>
      <c r="C599" s="285"/>
      <c r="D599" s="14">
        <f>SUM(D594:D597)</f>
        <v>0</v>
      </c>
      <c r="E599" s="298">
        <f>SUM(E594:F597)</f>
        <v>0</v>
      </c>
      <c r="F599" s="298"/>
    </row>
    <row r="600" spans="2:6">
      <c r="B600" s="295" t="s">
        <v>158</v>
      </c>
      <c r="C600" s="295"/>
      <c r="D600" s="295"/>
      <c r="E600" s="295"/>
      <c r="F600" s="295"/>
    </row>
    <row r="601" spans="2:6">
      <c r="B601" s="294" t="s">
        <v>106</v>
      </c>
      <c r="C601" s="294"/>
      <c r="D601" s="9">
        <v>2000000</v>
      </c>
      <c r="E601" s="300">
        <v>12040271.6</v>
      </c>
      <c r="F601" s="300"/>
    </row>
    <row r="602" spans="2:6">
      <c r="B602" s="294" t="s">
        <v>107</v>
      </c>
      <c r="C602" s="294"/>
      <c r="D602" s="9">
        <v>8256781.6500000004</v>
      </c>
      <c r="E602" s="300">
        <v>2558504.48</v>
      </c>
      <c r="F602" s="300"/>
    </row>
    <row r="603" spans="2:6">
      <c r="B603" s="294" t="s">
        <v>108</v>
      </c>
      <c r="C603" s="294"/>
      <c r="D603" s="9">
        <v>5022684</v>
      </c>
      <c r="E603" s="293" t="s">
        <v>117</v>
      </c>
      <c r="F603" s="293"/>
    </row>
    <row r="604" spans="2:6">
      <c r="B604" s="294" t="s">
        <v>109</v>
      </c>
      <c r="C604" s="294"/>
      <c r="D604" s="9">
        <v>1841650</v>
      </c>
      <c r="E604" s="300">
        <v>7626372.1900000004</v>
      </c>
      <c r="F604" s="300"/>
    </row>
    <row r="605" spans="2:6">
      <c r="B605" s="292" t="s">
        <v>110</v>
      </c>
      <c r="C605" s="292"/>
      <c r="D605" s="9">
        <v>62160226</v>
      </c>
      <c r="E605" s="300">
        <v>14101973.130000001</v>
      </c>
      <c r="F605" s="300"/>
    </row>
    <row r="606" spans="2:6">
      <c r="B606" s="292" t="s">
        <v>111</v>
      </c>
      <c r="C606" s="292"/>
      <c r="D606" s="9">
        <v>17307064</v>
      </c>
      <c r="E606" s="300">
        <v>2288106.9900000002</v>
      </c>
      <c r="F606" s="300"/>
    </row>
    <row r="607" spans="2:6">
      <c r="B607" s="292" t="s">
        <v>112</v>
      </c>
      <c r="C607" s="292"/>
      <c r="D607" s="9">
        <v>3357922.74</v>
      </c>
      <c r="E607" s="300">
        <v>2963444.76</v>
      </c>
      <c r="F607" s="300"/>
    </row>
    <row r="608" spans="2:6">
      <c r="B608" s="292" t="s">
        <v>113</v>
      </c>
      <c r="C608" s="292"/>
      <c r="D608" s="9">
        <v>5302897.97</v>
      </c>
      <c r="E608" s="300">
        <v>12268401.251</v>
      </c>
      <c r="F608" s="300"/>
    </row>
    <row r="609" spans="2:6">
      <c r="B609" s="285" t="s">
        <v>114</v>
      </c>
      <c r="C609" s="285"/>
      <c r="D609" s="11">
        <f>SUM(D601:D604)</f>
        <v>17121115.649999999</v>
      </c>
      <c r="E609" s="299">
        <f>SUM(E601:F604)</f>
        <v>22225148.27</v>
      </c>
      <c r="F609" s="299"/>
    </row>
    <row r="610" spans="2:6">
      <c r="B610" s="285" t="s">
        <v>115</v>
      </c>
      <c r="C610" s="285"/>
      <c r="D610" s="11">
        <f>SUM(D605:D608)</f>
        <v>88128110.709999993</v>
      </c>
      <c r="E610" s="299">
        <f>SUM(E605:F608)</f>
        <v>31621926.131000005</v>
      </c>
      <c r="F610" s="299"/>
    </row>
    <row r="611" spans="2:6">
      <c r="B611" s="295" t="s">
        <v>159</v>
      </c>
      <c r="C611" s="295"/>
      <c r="D611" s="295"/>
      <c r="E611" s="295"/>
      <c r="F611" s="295"/>
    </row>
    <row r="612" spans="2:6">
      <c r="B612" s="294" t="s">
        <v>106</v>
      </c>
      <c r="C612" s="294"/>
      <c r="D612" s="12" t="s">
        <v>117</v>
      </c>
      <c r="E612" s="301" t="s">
        <v>117</v>
      </c>
      <c r="F612" s="301"/>
    </row>
    <row r="613" spans="2:6">
      <c r="B613" s="294" t="s">
        <v>107</v>
      </c>
      <c r="C613" s="294"/>
      <c r="D613" s="12" t="s">
        <v>117</v>
      </c>
      <c r="E613" s="301" t="s">
        <v>117</v>
      </c>
      <c r="F613" s="301"/>
    </row>
    <row r="614" spans="2:6">
      <c r="B614" s="294" t="s">
        <v>108</v>
      </c>
      <c r="C614" s="294"/>
      <c r="D614" s="12" t="s">
        <v>117</v>
      </c>
      <c r="E614" s="301" t="s">
        <v>117</v>
      </c>
      <c r="F614" s="301"/>
    </row>
    <row r="615" spans="2:6">
      <c r="B615" s="294" t="s">
        <v>109</v>
      </c>
      <c r="C615" s="294"/>
      <c r="D615" s="12" t="s">
        <v>117</v>
      </c>
      <c r="E615" s="301" t="s">
        <v>117</v>
      </c>
      <c r="F615" s="301"/>
    </row>
    <row r="616" spans="2:6">
      <c r="B616" s="292" t="s">
        <v>110</v>
      </c>
      <c r="C616" s="292"/>
      <c r="D616" s="12" t="s">
        <v>117</v>
      </c>
      <c r="E616" s="301" t="s">
        <v>117</v>
      </c>
      <c r="F616" s="301"/>
    </row>
    <row r="617" spans="2:6">
      <c r="B617" s="292" t="s">
        <v>111</v>
      </c>
      <c r="C617" s="292"/>
      <c r="D617" s="12" t="s">
        <v>117</v>
      </c>
      <c r="E617" s="301" t="s">
        <v>117</v>
      </c>
      <c r="F617" s="301"/>
    </row>
    <row r="618" spans="2:6">
      <c r="B618" s="292" t="s">
        <v>112</v>
      </c>
      <c r="C618" s="292"/>
      <c r="D618" s="12" t="s">
        <v>117</v>
      </c>
      <c r="E618" s="301" t="s">
        <v>117</v>
      </c>
      <c r="F618" s="301"/>
    </row>
    <row r="619" spans="2:6">
      <c r="B619" s="292" t="s">
        <v>113</v>
      </c>
      <c r="C619" s="292"/>
      <c r="D619" s="12" t="s">
        <v>117</v>
      </c>
      <c r="E619" s="301" t="s">
        <v>117</v>
      </c>
      <c r="F619" s="301"/>
    </row>
    <row r="620" spans="2:6">
      <c r="B620" s="285" t="s">
        <v>114</v>
      </c>
      <c r="C620" s="285"/>
      <c r="D620" s="16">
        <f>SUM(D612:D615)</f>
        <v>0</v>
      </c>
      <c r="E620" s="286">
        <f>SUM(E612:F615)</f>
        <v>0</v>
      </c>
      <c r="F620" s="286"/>
    </row>
    <row r="621" spans="2:6">
      <c r="B621" s="285" t="s">
        <v>115</v>
      </c>
      <c r="C621" s="285"/>
      <c r="D621" s="16">
        <f>SUM(D616:D619)</f>
        <v>0</v>
      </c>
      <c r="E621" s="286">
        <f>SUM(E616:F619)</f>
        <v>0</v>
      </c>
      <c r="F621" s="286"/>
    </row>
    <row r="622" spans="2:6">
      <c r="B622" s="295" t="s">
        <v>160</v>
      </c>
      <c r="C622" s="295"/>
      <c r="D622" s="295"/>
      <c r="E622" s="295"/>
      <c r="F622" s="295"/>
    </row>
    <row r="623" spans="2:6">
      <c r="B623" s="294" t="s">
        <v>106</v>
      </c>
      <c r="C623" s="294"/>
      <c r="D623" s="9">
        <v>2140329.2999999998</v>
      </c>
      <c r="E623" s="300">
        <v>2812471.22</v>
      </c>
      <c r="F623" s="300"/>
    </row>
    <row r="624" spans="2:6">
      <c r="B624" s="294" t="s">
        <v>107</v>
      </c>
      <c r="C624" s="294"/>
      <c r="D624" s="9">
        <v>2140329.2999999998</v>
      </c>
      <c r="E624" s="300">
        <v>2812471.22</v>
      </c>
      <c r="F624" s="300"/>
    </row>
    <row r="625" spans="2:6">
      <c r="B625" s="294" t="s">
        <v>108</v>
      </c>
      <c r="C625" s="294"/>
      <c r="D625" s="12" t="s">
        <v>117</v>
      </c>
      <c r="E625" s="293" t="s">
        <v>117</v>
      </c>
      <c r="F625" s="293"/>
    </row>
    <row r="626" spans="2:6">
      <c r="B626" s="294" t="s">
        <v>109</v>
      </c>
      <c r="C626" s="294"/>
      <c r="D626" s="12" t="s">
        <v>117</v>
      </c>
      <c r="E626" s="293" t="s">
        <v>117</v>
      </c>
      <c r="F626" s="293"/>
    </row>
    <row r="627" spans="2:6">
      <c r="B627" s="292" t="s">
        <v>110</v>
      </c>
      <c r="C627" s="292"/>
      <c r="D627" s="12" t="s">
        <v>117</v>
      </c>
      <c r="E627" s="300">
        <v>1739941.11</v>
      </c>
      <c r="F627" s="300"/>
    </row>
    <row r="628" spans="2:6">
      <c r="B628" s="292" t="s">
        <v>111</v>
      </c>
      <c r="C628" s="292"/>
      <c r="D628" s="12" t="s">
        <v>117</v>
      </c>
      <c r="E628" s="300">
        <v>1739941.11</v>
      </c>
      <c r="F628" s="300"/>
    </row>
    <row r="629" spans="2:6">
      <c r="B629" s="292" t="s">
        <v>112</v>
      </c>
      <c r="C629" s="292"/>
      <c r="D629" s="12" t="s">
        <v>117</v>
      </c>
      <c r="E629" s="293" t="s">
        <v>117</v>
      </c>
      <c r="F629" s="293"/>
    </row>
    <row r="630" spans="2:6">
      <c r="B630" s="292" t="s">
        <v>113</v>
      </c>
      <c r="C630" s="292"/>
      <c r="D630" s="12" t="s">
        <v>117</v>
      </c>
      <c r="E630" s="293" t="s">
        <v>117</v>
      </c>
      <c r="F630" s="293"/>
    </row>
    <row r="631" spans="2:6">
      <c r="B631" s="285" t="s">
        <v>114</v>
      </c>
      <c r="C631" s="285"/>
      <c r="D631" s="11">
        <f>SUM(D623:D626)</f>
        <v>4280658.5999999996</v>
      </c>
      <c r="E631" s="299">
        <f>SUM(E623:F626)</f>
        <v>5624942.4400000004</v>
      </c>
      <c r="F631" s="299"/>
    </row>
    <row r="632" spans="2:6">
      <c r="B632" s="285" t="s">
        <v>115</v>
      </c>
      <c r="C632" s="285"/>
      <c r="D632" s="11">
        <f>SUM(D627:D630)</f>
        <v>0</v>
      </c>
      <c r="E632" s="299">
        <f>SUM(E627:F630)</f>
        <v>3479882.22</v>
      </c>
      <c r="F632" s="299"/>
    </row>
    <row r="633" spans="2:6">
      <c r="B633" s="295" t="s">
        <v>161</v>
      </c>
      <c r="C633" s="295"/>
      <c r="D633" s="295"/>
      <c r="E633" s="295"/>
      <c r="F633" s="295"/>
    </row>
    <row r="634" spans="2:6">
      <c r="B634" s="294" t="s">
        <v>106</v>
      </c>
      <c r="C634" s="294"/>
      <c r="D634" s="13">
        <v>0</v>
      </c>
      <c r="E634" s="296">
        <v>0</v>
      </c>
      <c r="F634" s="296"/>
    </row>
    <row r="635" spans="2:6">
      <c r="B635" s="294" t="s">
        <v>107</v>
      </c>
      <c r="C635" s="294"/>
      <c r="D635" s="13">
        <v>0</v>
      </c>
      <c r="E635" s="296">
        <v>0</v>
      </c>
      <c r="F635" s="296"/>
    </row>
    <row r="636" spans="2:6">
      <c r="B636" s="294" t="s">
        <v>108</v>
      </c>
      <c r="C636" s="294"/>
      <c r="D636" s="13">
        <v>0</v>
      </c>
      <c r="E636" s="296">
        <v>0</v>
      </c>
      <c r="F636" s="296"/>
    </row>
    <row r="637" spans="2:6">
      <c r="B637" s="294" t="s">
        <v>109</v>
      </c>
      <c r="C637" s="294"/>
      <c r="D637" s="12" t="s">
        <v>117</v>
      </c>
      <c r="E637" s="293" t="s">
        <v>117</v>
      </c>
      <c r="F637" s="293"/>
    </row>
    <row r="638" spans="2:6">
      <c r="B638" s="292" t="s">
        <v>110</v>
      </c>
      <c r="C638" s="292"/>
      <c r="D638" s="13">
        <v>0</v>
      </c>
      <c r="E638" s="296">
        <v>0</v>
      </c>
      <c r="F638" s="296"/>
    </row>
    <row r="639" spans="2:6">
      <c r="B639" s="292" t="s">
        <v>111</v>
      </c>
      <c r="C639" s="292"/>
      <c r="D639" s="12" t="s">
        <v>117</v>
      </c>
      <c r="E639" s="293" t="s">
        <v>117</v>
      </c>
      <c r="F639" s="293"/>
    </row>
    <row r="640" spans="2:6">
      <c r="B640" s="292" t="s">
        <v>112</v>
      </c>
      <c r="C640" s="292"/>
      <c r="D640" s="12" t="s">
        <v>117</v>
      </c>
      <c r="E640" s="293" t="s">
        <v>117</v>
      </c>
      <c r="F640" s="293"/>
    </row>
    <row r="641" spans="2:6">
      <c r="B641" s="292" t="s">
        <v>113</v>
      </c>
      <c r="C641" s="292"/>
      <c r="D641" s="67"/>
      <c r="E641" s="297"/>
      <c r="F641" s="297"/>
    </row>
    <row r="642" spans="2:6">
      <c r="B642" s="285" t="s">
        <v>114</v>
      </c>
      <c r="C642" s="285"/>
      <c r="D642" s="11">
        <f>SUM(D634:D637)</f>
        <v>0</v>
      </c>
      <c r="E642" s="299">
        <f>SUM(E634:F637)</f>
        <v>0</v>
      </c>
      <c r="F642" s="299"/>
    </row>
    <row r="643" spans="2:6">
      <c r="B643" s="285" t="s">
        <v>115</v>
      </c>
      <c r="C643" s="285"/>
      <c r="D643" s="11">
        <f>SUM(D638:D641)</f>
        <v>0</v>
      </c>
      <c r="E643" s="299">
        <f>SUM(E638:F641)</f>
        <v>0</v>
      </c>
      <c r="F643" s="299"/>
    </row>
    <row r="644" spans="2:6">
      <c r="B644" s="295" t="s">
        <v>162</v>
      </c>
      <c r="C644" s="295"/>
      <c r="D644" s="295"/>
      <c r="E644" s="295"/>
      <c r="F644" s="295"/>
    </row>
    <row r="645" spans="2:6">
      <c r="B645" s="294" t="s">
        <v>106</v>
      </c>
      <c r="C645" s="294"/>
      <c r="D645" s="13">
        <v>0</v>
      </c>
      <c r="E645" s="296">
        <v>0</v>
      </c>
      <c r="F645" s="296"/>
    </row>
    <row r="646" spans="2:6">
      <c r="B646" s="294" t="s">
        <v>107</v>
      </c>
      <c r="C646" s="294"/>
      <c r="D646" s="12" t="s">
        <v>117</v>
      </c>
      <c r="E646" s="293" t="s">
        <v>117</v>
      </c>
      <c r="F646" s="293"/>
    </row>
    <row r="647" spans="2:6">
      <c r="B647" s="294" t="s">
        <v>108</v>
      </c>
      <c r="C647" s="294"/>
      <c r="D647" s="13">
        <v>0</v>
      </c>
      <c r="E647" s="296">
        <v>0</v>
      </c>
      <c r="F647" s="296"/>
    </row>
    <row r="648" spans="2:6">
      <c r="B648" s="294" t="s">
        <v>109</v>
      </c>
      <c r="C648" s="294"/>
      <c r="D648" s="13">
        <v>0</v>
      </c>
      <c r="E648" s="296">
        <v>0</v>
      </c>
      <c r="F648" s="296"/>
    </row>
    <row r="649" spans="2:6">
      <c r="B649" s="292" t="s">
        <v>110</v>
      </c>
      <c r="C649" s="292"/>
      <c r="D649" s="13">
        <v>0</v>
      </c>
      <c r="E649" s="296">
        <v>0</v>
      </c>
      <c r="F649" s="296"/>
    </row>
    <row r="650" spans="2:6">
      <c r="B650" s="292" t="s">
        <v>111</v>
      </c>
      <c r="C650" s="292"/>
      <c r="D650" s="12" t="s">
        <v>117</v>
      </c>
      <c r="E650" s="293" t="s">
        <v>117</v>
      </c>
      <c r="F650" s="293"/>
    </row>
    <row r="651" spans="2:6">
      <c r="B651" s="292" t="s">
        <v>112</v>
      </c>
      <c r="C651" s="292"/>
      <c r="D651" s="12" t="s">
        <v>117</v>
      </c>
      <c r="E651" s="293" t="s">
        <v>117</v>
      </c>
      <c r="F651" s="293"/>
    </row>
    <row r="652" spans="2:6">
      <c r="B652" s="292" t="s">
        <v>113</v>
      </c>
      <c r="C652" s="292"/>
      <c r="D652" s="13">
        <v>0</v>
      </c>
      <c r="E652" s="296">
        <v>0</v>
      </c>
      <c r="F652" s="296"/>
    </row>
    <row r="653" spans="2:6">
      <c r="B653" s="285" t="s">
        <v>114</v>
      </c>
      <c r="C653" s="285"/>
      <c r="D653" s="14">
        <f>SUM(D645:D648)</f>
        <v>0</v>
      </c>
      <c r="E653" s="298">
        <f>SUM(E645:F648)</f>
        <v>0</v>
      </c>
      <c r="F653" s="298"/>
    </row>
    <row r="654" spans="2:6">
      <c r="B654" s="285" t="s">
        <v>115</v>
      </c>
      <c r="C654" s="285"/>
      <c r="D654" s="14">
        <f>SUM(D649:D652)</f>
        <v>0</v>
      </c>
      <c r="E654" s="298">
        <f>SUM(E649:F652)</f>
        <v>0</v>
      </c>
      <c r="F654" s="298"/>
    </row>
    <row r="655" spans="2:6">
      <c r="B655" s="295" t="s">
        <v>163</v>
      </c>
      <c r="C655" s="295"/>
      <c r="D655" s="295"/>
      <c r="E655" s="295"/>
      <c r="F655" s="295"/>
    </row>
    <row r="656" spans="2:6">
      <c r="B656" s="294" t="s">
        <v>106</v>
      </c>
      <c r="C656" s="294"/>
      <c r="D656" s="12" t="s">
        <v>117</v>
      </c>
      <c r="E656" s="293" t="s">
        <v>117</v>
      </c>
      <c r="F656" s="293"/>
    </row>
    <row r="657" spans="2:6">
      <c r="B657" s="294" t="s">
        <v>107</v>
      </c>
      <c r="C657" s="294"/>
      <c r="D657" s="12" t="s">
        <v>117</v>
      </c>
      <c r="E657" s="293" t="s">
        <v>117</v>
      </c>
      <c r="F657" s="293"/>
    </row>
    <row r="658" spans="2:6">
      <c r="B658" s="294" t="s">
        <v>108</v>
      </c>
      <c r="C658" s="294"/>
      <c r="D658" s="12" t="s">
        <v>117</v>
      </c>
      <c r="E658" s="293" t="s">
        <v>117</v>
      </c>
      <c r="F658" s="293"/>
    </row>
    <row r="659" spans="2:6">
      <c r="B659" s="294" t="s">
        <v>109</v>
      </c>
      <c r="C659" s="294"/>
      <c r="D659" s="12" t="s">
        <v>117</v>
      </c>
      <c r="E659" s="293" t="s">
        <v>117</v>
      </c>
      <c r="F659" s="293"/>
    </row>
    <row r="660" spans="2:6">
      <c r="B660" s="292" t="s">
        <v>110</v>
      </c>
      <c r="C660" s="292"/>
      <c r="D660" s="12" t="s">
        <v>117</v>
      </c>
      <c r="E660" s="293" t="s">
        <v>117</v>
      </c>
      <c r="F660" s="293"/>
    </row>
    <row r="661" spans="2:6">
      <c r="B661" s="292" t="s">
        <v>111</v>
      </c>
      <c r="C661" s="292"/>
      <c r="D661" s="12" t="s">
        <v>117</v>
      </c>
      <c r="E661" s="293" t="s">
        <v>117</v>
      </c>
      <c r="F661" s="293"/>
    </row>
    <row r="662" spans="2:6">
      <c r="B662" s="292" t="s">
        <v>112</v>
      </c>
      <c r="C662" s="292"/>
      <c r="D662" s="12" t="s">
        <v>117</v>
      </c>
      <c r="E662" s="293" t="s">
        <v>117</v>
      </c>
      <c r="F662" s="293"/>
    </row>
    <row r="663" spans="2:6">
      <c r="B663" s="292" t="s">
        <v>113</v>
      </c>
      <c r="C663" s="292"/>
      <c r="D663" s="12" t="s">
        <v>117</v>
      </c>
      <c r="E663" s="293" t="s">
        <v>117</v>
      </c>
      <c r="F663" s="293"/>
    </row>
    <row r="664" spans="2:6">
      <c r="B664" s="285" t="s">
        <v>114</v>
      </c>
      <c r="C664" s="285"/>
      <c r="D664" s="16">
        <f>SUM(D656:D659)</f>
        <v>0</v>
      </c>
      <c r="E664" s="286">
        <f>SUM(E656:F659)</f>
        <v>0</v>
      </c>
      <c r="F664" s="286"/>
    </row>
    <row r="665" spans="2:6">
      <c r="B665" s="285" t="s">
        <v>115</v>
      </c>
      <c r="C665" s="285"/>
      <c r="D665" s="16">
        <f>SUM(D660:D663)</f>
        <v>0</v>
      </c>
      <c r="E665" s="286">
        <f>SUM(E660:F663)</f>
        <v>0</v>
      </c>
      <c r="F665" s="286"/>
    </row>
    <row r="666" spans="2:6">
      <c r="B666" s="295" t="s">
        <v>164</v>
      </c>
      <c r="C666" s="295"/>
      <c r="D666" s="295"/>
      <c r="E666" s="295"/>
      <c r="F666" s="295"/>
    </row>
    <row r="667" spans="2:6">
      <c r="B667" s="294" t="s">
        <v>106</v>
      </c>
      <c r="C667" s="294"/>
      <c r="D667" s="12" t="s">
        <v>117</v>
      </c>
      <c r="E667" s="293" t="s">
        <v>117</v>
      </c>
      <c r="F667" s="293"/>
    </row>
    <row r="668" spans="2:6">
      <c r="B668" s="294" t="s">
        <v>107</v>
      </c>
      <c r="C668" s="294"/>
      <c r="D668" s="12" t="s">
        <v>117</v>
      </c>
      <c r="E668" s="293" t="s">
        <v>117</v>
      </c>
      <c r="F668" s="293"/>
    </row>
    <row r="669" spans="2:6">
      <c r="B669" s="294" t="s">
        <v>108</v>
      </c>
      <c r="C669" s="294"/>
      <c r="D669" s="12" t="s">
        <v>117</v>
      </c>
      <c r="E669" s="293" t="s">
        <v>117</v>
      </c>
      <c r="F669" s="293"/>
    </row>
    <row r="670" spans="2:6">
      <c r="B670" s="294" t="s">
        <v>109</v>
      </c>
      <c r="C670" s="294"/>
      <c r="D670" s="12" t="s">
        <v>117</v>
      </c>
      <c r="E670" s="293" t="s">
        <v>117</v>
      </c>
      <c r="F670" s="293"/>
    </row>
    <row r="671" spans="2:6">
      <c r="B671" s="292" t="s">
        <v>110</v>
      </c>
      <c r="C671" s="292"/>
      <c r="D671" s="12" t="s">
        <v>117</v>
      </c>
      <c r="E671" s="293" t="s">
        <v>117</v>
      </c>
      <c r="F671" s="293"/>
    </row>
    <row r="672" spans="2:6">
      <c r="B672" s="292" t="s">
        <v>111</v>
      </c>
      <c r="C672" s="292"/>
      <c r="D672" s="12" t="s">
        <v>117</v>
      </c>
      <c r="E672" s="293" t="s">
        <v>117</v>
      </c>
      <c r="F672" s="293"/>
    </row>
    <row r="673" spans="2:6">
      <c r="B673" s="292" t="s">
        <v>112</v>
      </c>
      <c r="C673" s="292"/>
      <c r="D673" s="12" t="s">
        <v>117</v>
      </c>
      <c r="E673" s="293" t="s">
        <v>117</v>
      </c>
      <c r="F673" s="293"/>
    </row>
    <row r="674" spans="2:6">
      <c r="B674" s="292" t="s">
        <v>113</v>
      </c>
      <c r="C674" s="292"/>
      <c r="D674" s="67"/>
      <c r="E674" s="297"/>
      <c r="F674" s="297"/>
    </row>
    <row r="675" spans="2:6">
      <c r="B675" s="285" t="s">
        <v>114</v>
      </c>
      <c r="C675" s="285"/>
      <c r="D675" s="16">
        <f>SUM(D667:D670)</f>
        <v>0</v>
      </c>
      <c r="E675" s="286">
        <f>SUM(E667:F670)</f>
        <v>0</v>
      </c>
      <c r="F675" s="286"/>
    </row>
    <row r="676" spans="2:6">
      <c r="B676" s="285" t="s">
        <v>115</v>
      </c>
      <c r="C676" s="285"/>
      <c r="D676" s="16">
        <f>SUM(D671:D674)</f>
        <v>0</v>
      </c>
      <c r="E676" s="286">
        <f>SUM(E671:F674)</f>
        <v>0</v>
      </c>
      <c r="F676" s="286"/>
    </row>
    <row r="677" spans="2:6">
      <c r="B677" s="295" t="s">
        <v>165</v>
      </c>
      <c r="C677" s="295"/>
      <c r="D677" s="295"/>
      <c r="E677" s="295"/>
      <c r="F677" s="295"/>
    </row>
    <row r="678" spans="2:6">
      <c r="B678" s="294" t="s">
        <v>106</v>
      </c>
      <c r="C678" s="294"/>
      <c r="D678" s="12" t="s">
        <v>117</v>
      </c>
      <c r="E678" s="293" t="s">
        <v>117</v>
      </c>
      <c r="F678" s="293"/>
    </row>
    <row r="679" spans="2:6">
      <c r="B679" s="294" t="s">
        <v>107</v>
      </c>
      <c r="C679" s="294"/>
      <c r="D679" s="12" t="s">
        <v>117</v>
      </c>
      <c r="E679" s="293" t="s">
        <v>117</v>
      </c>
      <c r="F679" s="293"/>
    </row>
    <row r="680" spans="2:6">
      <c r="B680" s="294" t="s">
        <v>108</v>
      </c>
      <c r="C680" s="294"/>
      <c r="D680" s="12" t="s">
        <v>117</v>
      </c>
      <c r="E680" s="293" t="s">
        <v>117</v>
      </c>
      <c r="F680" s="293"/>
    </row>
    <row r="681" spans="2:6">
      <c r="B681" s="294" t="s">
        <v>109</v>
      </c>
      <c r="C681" s="294"/>
      <c r="D681" s="12" t="s">
        <v>117</v>
      </c>
      <c r="E681" s="293" t="s">
        <v>117</v>
      </c>
      <c r="F681" s="293"/>
    </row>
    <row r="682" spans="2:6">
      <c r="B682" s="292" t="s">
        <v>110</v>
      </c>
      <c r="C682" s="292"/>
      <c r="D682" s="12" t="s">
        <v>117</v>
      </c>
      <c r="E682" s="293" t="s">
        <v>117</v>
      </c>
      <c r="F682" s="293"/>
    </row>
    <row r="683" spans="2:6">
      <c r="B683" s="292" t="s">
        <v>111</v>
      </c>
      <c r="C683" s="292"/>
      <c r="D683" s="12" t="s">
        <v>117</v>
      </c>
      <c r="E683" s="293" t="s">
        <v>117</v>
      </c>
      <c r="F683" s="293"/>
    </row>
    <row r="684" spans="2:6">
      <c r="B684" s="292" t="s">
        <v>112</v>
      </c>
      <c r="C684" s="292"/>
      <c r="D684" s="12" t="s">
        <v>117</v>
      </c>
      <c r="E684" s="293" t="s">
        <v>117</v>
      </c>
      <c r="F684" s="293"/>
    </row>
    <row r="685" spans="2:6">
      <c r="B685" s="292" t="s">
        <v>113</v>
      </c>
      <c r="C685" s="292"/>
      <c r="D685" s="12" t="s">
        <v>117</v>
      </c>
      <c r="E685" s="293" t="s">
        <v>117</v>
      </c>
      <c r="F685" s="293"/>
    </row>
    <row r="686" spans="2:6">
      <c r="B686" s="285" t="s">
        <v>114</v>
      </c>
      <c r="C686" s="285"/>
      <c r="D686" s="16">
        <f>SUM(D678:D681)</f>
        <v>0</v>
      </c>
      <c r="E686" s="286">
        <f>SUM(E678:F681)</f>
        <v>0</v>
      </c>
      <c r="F686" s="286"/>
    </row>
    <row r="687" spans="2:6">
      <c r="B687" s="285" t="s">
        <v>115</v>
      </c>
      <c r="C687" s="285"/>
      <c r="D687" s="16">
        <f>SUM(D682:D685)</f>
        <v>0</v>
      </c>
      <c r="E687" s="286">
        <f>SUM(E682:F685)</f>
        <v>0</v>
      </c>
      <c r="F687" s="286"/>
    </row>
    <row r="688" spans="2:6">
      <c r="B688" s="295" t="s">
        <v>166</v>
      </c>
      <c r="C688" s="295"/>
      <c r="D688" s="295"/>
      <c r="E688" s="295"/>
      <c r="F688" s="295"/>
    </row>
    <row r="689" spans="2:6">
      <c r="B689" s="294" t="s">
        <v>106</v>
      </c>
      <c r="C689" s="294"/>
      <c r="D689" s="12" t="s">
        <v>117</v>
      </c>
      <c r="E689" s="293" t="s">
        <v>117</v>
      </c>
      <c r="F689" s="293"/>
    </row>
    <row r="690" spans="2:6">
      <c r="B690" s="294" t="s">
        <v>107</v>
      </c>
      <c r="C690" s="294"/>
      <c r="D690" s="12" t="s">
        <v>117</v>
      </c>
      <c r="E690" s="293" t="s">
        <v>117</v>
      </c>
      <c r="F690" s="293"/>
    </row>
    <row r="691" spans="2:6">
      <c r="B691" s="294" t="s">
        <v>108</v>
      </c>
      <c r="C691" s="294"/>
      <c r="D691" s="12" t="s">
        <v>117</v>
      </c>
      <c r="E691" s="293" t="s">
        <v>117</v>
      </c>
      <c r="F691" s="293"/>
    </row>
    <row r="692" spans="2:6">
      <c r="B692" s="294" t="s">
        <v>109</v>
      </c>
      <c r="C692" s="294"/>
      <c r="D692" s="12" t="s">
        <v>117</v>
      </c>
      <c r="E692" s="293" t="s">
        <v>117</v>
      </c>
      <c r="F692" s="293"/>
    </row>
    <row r="693" spans="2:6">
      <c r="B693" s="292" t="s">
        <v>110</v>
      </c>
      <c r="C693" s="292"/>
      <c r="D693" s="12" t="s">
        <v>117</v>
      </c>
      <c r="E693" s="293" t="s">
        <v>117</v>
      </c>
      <c r="F693" s="293"/>
    </row>
    <row r="694" spans="2:6">
      <c r="B694" s="292" t="s">
        <v>111</v>
      </c>
      <c r="C694" s="292"/>
      <c r="D694" s="12" t="s">
        <v>117</v>
      </c>
      <c r="E694" s="293" t="s">
        <v>117</v>
      </c>
      <c r="F694" s="293"/>
    </row>
    <row r="695" spans="2:6">
      <c r="B695" s="292" t="s">
        <v>112</v>
      </c>
      <c r="C695" s="292"/>
      <c r="D695" s="12" t="s">
        <v>117</v>
      </c>
      <c r="E695" s="293" t="s">
        <v>117</v>
      </c>
      <c r="F695" s="293"/>
    </row>
    <row r="696" spans="2:6">
      <c r="B696" s="292" t="s">
        <v>113</v>
      </c>
      <c r="C696" s="292"/>
      <c r="D696" s="67"/>
      <c r="E696" s="297"/>
      <c r="F696" s="297"/>
    </row>
    <row r="697" spans="2:6">
      <c r="B697" s="285" t="s">
        <v>114</v>
      </c>
      <c r="C697" s="285"/>
      <c r="D697" s="16">
        <f>SUM(D689:D692)</f>
        <v>0</v>
      </c>
      <c r="E697" s="286">
        <f>SUM(E689:F692)</f>
        <v>0</v>
      </c>
      <c r="F697" s="286"/>
    </row>
    <row r="698" spans="2:6">
      <c r="B698" s="285" t="s">
        <v>115</v>
      </c>
      <c r="C698" s="285"/>
      <c r="D698" s="16">
        <f>SUM(D693:D696)</f>
        <v>0</v>
      </c>
      <c r="E698" s="286">
        <f>SUM(E693:F696)</f>
        <v>0</v>
      </c>
      <c r="F698" s="286"/>
    </row>
    <row r="699" spans="2:6">
      <c r="B699" s="295" t="s">
        <v>167</v>
      </c>
      <c r="C699" s="295"/>
      <c r="D699" s="295"/>
      <c r="E699" s="295"/>
      <c r="F699" s="295"/>
    </row>
    <row r="700" spans="2:6">
      <c r="B700" s="294" t="s">
        <v>106</v>
      </c>
      <c r="C700" s="294"/>
      <c r="D700" s="12" t="s">
        <v>117</v>
      </c>
      <c r="E700" s="293" t="s">
        <v>117</v>
      </c>
      <c r="F700" s="293"/>
    </row>
    <row r="701" spans="2:6">
      <c r="B701" s="294" t="s">
        <v>107</v>
      </c>
      <c r="C701" s="294"/>
      <c r="D701" s="12" t="s">
        <v>117</v>
      </c>
      <c r="E701" s="293" t="s">
        <v>117</v>
      </c>
      <c r="F701" s="293"/>
    </row>
    <row r="702" spans="2:6">
      <c r="B702" s="294" t="s">
        <v>108</v>
      </c>
      <c r="C702" s="294"/>
      <c r="D702" s="12" t="s">
        <v>117</v>
      </c>
      <c r="E702" s="293" t="s">
        <v>117</v>
      </c>
      <c r="F702" s="293"/>
    </row>
    <row r="703" spans="2:6">
      <c r="B703" s="294" t="s">
        <v>109</v>
      </c>
      <c r="C703" s="294"/>
      <c r="D703" s="12" t="s">
        <v>117</v>
      </c>
      <c r="E703" s="293" t="s">
        <v>117</v>
      </c>
      <c r="F703" s="293"/>
    </row>
    <row r="704" spans="2:6">
      <c r="B704" s="292" t="s">
        <v>110</v>
      </c>
      <c r="C704" s="292"/>
      <c r="D704" s="12" t="s">
        <v>117</v>
      </c>
      <c r="E704" s="293" t="s">
        <v>117</v>
      </c>
      <c r="F704" s="293"/>
    </row>
    <row r="705" spans="2:6">
      <c r="B705" s="292" t="s">
        <v>111</v>
      </c>
      <c r="C705" s="292"/>
      <c r="D705" s="9">
        <v>522518.76</v>
      </c>
      <c r="E705" s="296">
        <v>0</v>
      </c>
      <c r="F705" s="296"/>
    </row>
    <row r="706" spans="2:6">
      <c r="B706" s="292" t="s">
        <v>112</v>
      </c>
      <c r="C706" s="292"/>
      <c r="D706" s="9">
        <v>522518.76</v>
      </c>
      <c r="E706" s="296">
        <v>0</v>
      </c>
      <c r="F706" s="296"/>
    </row>
    <row r="707" spans="2:6">
      <c r="B707" s="292" t="s">
        <v>113</v>
      </c>
      <c r="C707" s="292"/>
      <c r="D707" s="67"/>
      <c r="E707" s="297"/>
      <c r="F707" s="297"/>
    </row>
    <row r="708" spans="2:6">
      <c r="B708" s="285" t="s">
        <v>114</v>
      </c>
      <c r="C708" s="285"/>
      <c r="D708" s="16">
        <f>SUM(D700:D703)</f>
        <v>0</v>
      </c>
      <c r="E708" s="286">
        <f>SUM(E700:F703)</f>
        <v>0</v>
      </c>
      <c r="F708" s="286"/>
    </row>
    <row r="709" spans="2:6">
      <c r="B709" s="285" t="s">
        <v>115</v>
      </c>
      <c r="C709" s="285"/>
      <c r="D709" s="16">
        <f>SUM(D704:D707)</f>
        <v>1045037.52</v>
      </c>
      <c r="E709" s="286">
        <f>SUM(E704:F707)</f>
        <v>0</v>
      </c>
      <c r="F709" s="286"/>
    </row>
    <row r="710" spans="2:6">
      <c r="B710" s="295" t="s">
        <v>168</v>
      </c>
      <c r="C710" s="295"/>
      <c r="D710" s="295"/>
      <c r="E710" s="295"/>
      <c r="F710" s="295"/>
    </row>
    <row r="711" spans="2:6">
      <c r="B711" s="294" t="s">
        <v>106</v>
      </c>
      <c r="C711" s="294"/>
      <c r="D711" s="12" t="s">
        <v>117</v>
      </c>
      <c r="E711" s="293" t="s">
        <v>117</v>
      </c>
      <c r="F711" s="293"/>
    </row>
    <row r="712" spans="2:6">
      <c r="B712" s="294" t="s">
        <v>107</v>
      </c>
      <c r="C712" s="294"/>
      <c r="D712" s="12" t="s">
        <v>117</v>
      </c>
      <c r="E712" s="293" t="s">
        <v>117</v>
      </c>
      <c r="F712" s="293"/>
    </row>
    <row r="713" spans="2:6">
      <c r="B713" s="294" t="s">
        <v>108</v>
      </c>
      <c r="C713" s="294"/>
      <c r="D713" s="12" t="s">
        <v>117</v>
      </c>
      <c r="E713" s="293" t="s">
        <v>117</v>
      </c>
      <c r="F713" s="293"/>
    </row>
    <row r="714" spans="2:6">
      <c r="B714" s="294" t="s">
        <v>109</v>
      </c>
      <c r="C714" s="294"/>
      <c r="D714" s="12" t="s">
        <v>117</v>
      </c>
      <c r="E714" s="293" t="s">
        <v>117</v>
      </c>
      <c r="F714" s="293"/>
    </row>
    <row r="715" spans="2:6">
      <c r="B715" s="292" t="s">
        <v>110</v>
      </c>
      <c r="C715" s="292"/>
      <c r="D715" s="12" t="s">
        <v>117</v>
      </c>
      <c r="E715" s="293" t="s">
        <v>117</v>
      </c>
      <c r="F715" s="293"/>
    </row>
    <row r="716" spans="2:6">
      <c r="B716" s="292" t="s">
        <v>111</v>
      </c>
      <c r="C716" s="292"/>
      <c r="D716" s="13">
        <v>0</v>
      </c>
      <c r="E716" s="296">
        <v>0</v>
      </c>
      <c r="F716" s="296"/>
    </row>
    <row r="717" spans="2:6">
      <c r="B717" s="292" t="s">
        <v>112</v>
      </c>
      <c r="C717" s="292"/>
      <c r="D717" s="9">
        <v>1832080</v>
      </c>
      <c r="E717" s="296">
        <v>0</v>
      </c>
      <c r="F717" s="296"/>
    </row>
    <row r="718" spans="2:6">
      <c r="B718" s="292" t="s">
        <v>113</v>
      </c>
      <c r="C718" s="292"/>
      <c r="D718" s="51">
        <v>462831.88</v>
      </c>
      <c r="E718" s="293" t="s">
        <v>117</v>
      </c>
      <c r="F718" s="293"/>
    </row>
    <row r="719" spans="2:6">
      <c r="B719" s="285" t="s">
        <v>114</v>
      </c>
      <c r="C719" s="285"/>
      <c r="D719" s="16">
        <f>SUM(D711:D714)</f>
        <v>0</v>
      </c>
      <c r="E719" s="286">
        <f>SUM(E711:F714)</f>
        <v>0</v>
      </c>
      <c r="F719" s="286"/>
    </row>
    <row r="720" spans="2:6">
      <c r="B720" s="285" t="s">
        <v>115</v>
      </c>
      <c r="C720" s="285"/>
      <c r="D720" s="16">
        <f>SUM(D715:D718)</f>
        <v>2294911.88</v>
      </c>
      <c r="E720" s="286">
        <f>SUM(E715:F718)</f>
        <v>0</v>
      </c>
      <c r="F720" s="286"/>
    </row>
    <row r="721" spans="2:6">
      <c r="B721" s="295" t="s">
        <v>169</v>
      </c>
      <c r="C721" s="295"/>
      <c r="D721" s="295"/>
      <c r="E721" s="295"/>
      <c r="F721" s="295"/>
    </row>
    <row r="722" spans="2:6">
      <c r="B722" s="294" t="s">
        <v>106</v>
      </c>
      <c r="C722" s="294"/>
      <c r="D722" s="9">
        <v>1709262.61</v>
      </c>
      <c r="E722" s="293" t="s">
        <v>117</v>
      </c>
      <c r="F722" s="293"/>
    </row>
    <row r="723" spans="2:6">
      <c r="B723" s="294" t="s">
        <v>107</v>
      </c>
      <c r="C723" s="294"/>
      <c r="D723" s="9">
        <v>913892.97</v>
      </c>
      <c r="E723" s="293" t="s">
        <v>117</v>
      </c>
      <c r="F723" s="293"/>
    </row>
    <row r="724" spans="2:6">
      <c r="B724" s="294" t="s">
        <v>108</v>
      </c>
      <c r="C724" s="294"/>
      <c r="D724" s="9">
        <v>603606.52</v>
      </c>
      <c r="E724" s="293" t="s">
        <v>117</v>
      </c>
      <c r="F724" s="293"/>
    </row>
    <row r="725" spans="2:6">
      <c r="B725" s="294" t="s">
        <v>109</v>
      </c>
      <c r="C725" s="294"/>
      <c r="D725" s="9">
        <v>819251.42999999993</v>
      </c>
      <c r="E725" s="293" t="s">
        <v>117</v>
      </c>
      <c r="F725" s="293"/>
    </row>
    <row r="726" spans="2:6">
      <c r="B726" s="292" t="s">
        <v>110</v>
      </c>
      <c r="C726" s="292"/>
      <c r="D726" s="9">
        <v>147396.97</v>
      </c>
      <c r="E726" s="293" t="s">
        <v>117</v>
      </c>
      <c r="F726" s="293"/>
    </row>
    <row r="727" spans="2:6">
      <c r="B727" s="292" t="s">
        <v>111</v>
      </c>
      <c r="C727" s="292"/>
      <c r="D727" s="9">
        <v>131263.29</v>
      </c>
      <c r="E727" s="296">
        <v>0</v>
      </c>
      <c r="F727" s="296"/>
    </row>
    <row r="728" spans="2:6">
      <c r="B728" s="292" t="s">
        <v>112</v>
      </c>
      <c r="C728" s="292"/>
      <c r="D728" s="9">
        <v>178526.58000000002</v>
      </c>
      <c r="E728" s="293" t="s">
        <v>117</v>
      </c>
      <c r="F728" s="293"/>
    </row>
    <row r="729" spans="2:6">
      <c r="B729" s="292" t="s">
        <v>113</v>
      </c>
      <c r="C729" s="292"/>
      <c r="D729" s="50" t="s">
        <v>117</v>
      </c>
      <c r="E729" s="296">
        <v>0</v>
      </c>
      <c r="F729" s="296"/>
    </row>
    <row r="730" spans="2:6">
      <c r="B730" s="285" t="s">
        <v>114</v>
      </c>
      <c r="C730" s="285"/>
      <c r="D730" s="11">
        <f>SUM(D722:D725)</f>
        <v>4046013.5300000003</v>
      </c>
      <c r="E730" s="286">
        <f>SUM(E722:F725)</f>
        <v>0</v>
      </c>
      <c r="F730" s="286"/>
    </row>
    <row r="731" spans="2:6">
      <c r="B731" s="285" t="s">
        <v>115</v>
      </c>
      <c r="C731" s="285"/>
      <c r="D731" s="11">
        <f>SUM(D726:D729)</f>
        <v>457186.84</v>
      </c>
      <c r="E731" s="286">
        <f>SUM(E726:F729)</f>
        <v>0</v>
      </c>
      <c r="F731" s="286"/>
    </row>
    <row r="732" spans="2:6">
      <c r="B732" s="295" t="s">
        <v>170</v>
      </c>
      <c r="C732" s="295"/>
      <c r="D732" s="295"/>
      <c r="E732" s="295"/>
      <c r="F732" s="295"/>
    </row>
    <row r="733" spans="2:6">
      <c r="B733" s="294" t="s">
        <v>106</v>
      </c>
      <c r="C733" s="294"/>
      <c r="D733" s="12" t="s">
        <v>117</v>
      </c>
      <c r="E733" s="293" t="s">
        <v>117</v>
      </c>
      <c r="F733" s="293"/>
    </row>
    <row r="734" spans="2:6">
      <c r="B734" s="294" t="s">
        <v>107</v>
      </c>
      <c r="C734" s="294"/>
      <c r="D734" s="12" t="s">
        <v>117</v>
      </c>
      <c r="E734" s="293" t="s">
        <v>117</v>
      </c>
      <c r="F734" s="293"/>
    </row>
    <row r="735" spans="2:6">
      <c r="B735" s="294" t="s">
        <v>108</v>
      </c>
      <c r="C735" s="294"/>
      <c r="D735" s="12" t="s">
        <v>117</v>
      </c>
      <c r="E735" s="293" t="s">
        <v>117</v>
      </c>
      <c r="F735" s="293"/>
    </row>
    <row r="736" spans="2:6">
      <c r="B736" s="294" t="s">
        <v>109</v>
      </c>
      <c r="C736" s="294"/>
      <c r="D736" s="12" t="s">
        <v>117</v>
      </c>
      <c r="E736" s="293" t="s">
        <v>117</v>
      </c>
      <c r="F736" s="293"/>
    </row>
    <row r="737" spans="2:6">
      <c r="B737" s="292" t="s">
        <v>110</v>
      </c>
      <c r="C737" s="292"/>
      <c r="D737" s="12" t="s">
        <v>117</v>
      </c>
      <c r="E737" s="293" t="s">
        <v>117</v>
      </c>
      <c r="F737" s="293"/>
    </row>
    <row r="738" spans="2:6">
      <c r="B738" s="292" t="s">
        <v>111</v>
      </c>
      <c r="C738" s="292"/>
      <c r="D738" s="12" t="s">
        <v>117</v>
      </c>
      <c r="E738" s="293" t="s">
        <v>117</v>
      </c>
      <c r="F738" s="293"/>
    </row>
    <row r="739" spans="2:6">
      <c r="B739" s="292" t="s">
        <v>112</v>
      </c>
      <c r="C739" s="292"/>
      <c r="D739" s="12" t="s">
        <v>117</v>
      </c>
      <c r="E739" s="293" t="s">
        <v>117</v>
      </c>
      <c r="F739" s="293"/>
    </row>
    <row r="740" spans="2:6">
      <c r="B740" s="292" t="s">
        <v>113</v>
      </c>
      <c r="C740" s="292"/>
      <c r="D740" s="50" t="s">
        <v>117</v>
      </c>
      <c r="E740" s="293" t="s">
        <v>117</v>
      </c>
      <c r="F740" s="293"/>
    </row>
    <row r="741" spans="2:6">
      <c r="B741" s="285" t="s">
        <v>114</v>
      </c>
      <c r="C741" s="285"/>
      <c r="D741" s="16">
        <f>SUM(D733:D736)</f>
        <v>0</v>
      </c>
      <c r="E741" s="286">
        <f>SUM(E733:F736)</f>
        <v>0</v>
      </c>
      <c r="F741" s="286"/>
    </row>
    <row r="742" spans="2:6">
      <c r="B742" s="285" t="s">
        <v>115</v>
      </c>
      <c r="C742" s="285"/>
      <c r="D742" s="16">
        <f>SUM(D737:D740)</f>
        <v>0</v>
      </c>
      <c r="E742" s="286">
        <f>SUM(E737:F740)</f>
        <v>0</v>
      </c>
      <c r="F742" s="286"/>
    </row>
    <row r="743" spans="2:6">
      <c r="B743" s="287" t="s">
        <v>171</v>
      </c>
      <c r="C743" s="96" t="s">
        <v>172</v>
      </c>
      <c r="D743" s="97">
        <f>SUM(D15+D26+D37+D48+D59+D81+D92+D114+D125+D136+D147+D158+D169+D180+D191+D202+D213+D224+D235+D246+D257+D268+D279+D290+D301+D312+D323+D334+D345+D367+D378+D389+D400+D411+D422+D433+D444+D455+D466+D477+D488+D499+D510+D521+D532+D543+D554+D565+D576+D587+D598+D609+D620+D631+D642+D653+D664+D675+D686+D697+D708+D719+D730+D741)</f>
        <v>1496694752.7659998</v>
      </c>
      <c r="E743" s="289">
        <f>SUM(E15+E26+E37+E48+E59+E81+E92+E114+E125+E136+E147+E158+E169+E180+E191+E202+E213+E224+E235+E246+E257+E268+E279+E290+E301+E312+E323+E334+E345+E367+E378+E389+E400+E411+E422+E433+E444+E455+E466+E477+E488+E499+E510+E521+E532+E543+E554+E565+E576+E587+E598+E609+E620+E631+E642+E653+E664+E675+E686+E697+E708+E719+E730+E741)</f>
        <v>13399649146.967602</v>
      </c>
      <c r="F743" s="289"/>
    </row>
    <row r="744" spans="2:6">
      <c r="B744" s="287"/>
      <c r="C744" s="96" t="s">
        <v>173</v>
      </c>
      <c r="D744" s="97">
        <f>SUM(D16+D27+D38+D49+D60+D82+D93+D115+D126+D137+D148+D159+D170+D181+D192+D203+D214+D225+D236+D247+D258+D269+D280+D291+D302+D313+D324+D335+D346+D368+D379+D390+D401+D412+D423+D434+D445+D456+D467+D478+D489+D500+D511+D522+D533+D544+D555+D566+D577+D588+D599+D610+D621+D632+D643+D654+D665+D676+D687+D698+D709+D720+D731+D742)</f>
        <v>5094387749.4655962</v>
      </c>
      <c r="E744" s="289">
        <f>SUM(E16+E27+E38+E49+E60+E82+E93+E115+E126+E137+E148+E159+E170+E181+E192+E203+E214+E225+E236+E247+E258+E269+E280+E291+E302+E313+E324+E335+E346+E368+E379+E390+E401+E412+E423+E434+E445+E456+E467+E478+E489+E500+E511+E522+E533+E544+E555+E566+E577+E588+E599+E610+E621+E632+E643+E654+E665+E676+E687+E698+E709+E720+E731+E742)</f>
        <v>5833394312.1759987</v>
      </c>
      <c r="F744" s="289"/>
    </row>
    <row r="745" spans="2:6">
      <c r="B745" s="287"/>
      <c r="C745" s="19" t="s">
        <v>174</v>
      </c>
      <c r="D745" s="20">
        <f>((D743)/(D743+E743))</f>
        <v>0.10047396615170559</v>
      </c>
      <c r="E745" s="290">
        <f>(E743)/(D743+E743)</f>
        <v>0.89952603384829444</v>
      </c>
      <c r="F745" s="290"/>
    </row>
    <row r="746" spans="2:6">
      <c r="B746" s="288"/>
      <c r="C746" s="99" t="s">
        <v>175</v>
      </c>
      <c r="D746" s="20">
        <f>((D744)/(D744+E744))</f>
        <v>0.46618679991320278</v>
      </c>
      <c r="E746" s="291">
        <f>((E744)/(D744+E744))</f>
        <v>0.53381320008679733</v>
      </c>
      <c r="F746" s="291"/>
    </row>
    <row r="747" spans="2:6">
      <c r="B747" s="284" t="s">
        <v>176</v>
      </c>
      <c r="C747" s="284"/>
      <c r="D747" s="284"/>
      <c r="E747" s="98" t="s">
        <v>177</v>
      </c>
      <c r="F747" s="98" t="s">
        <v>178</v>
      </c>
    </row>
    <row r="748" spans="2:6" ht="38.25" customHeight="1">
      <c r="B748" s="284"/>
      <c r="C748" s="284"/>
      <c r="D748" s="284"/>
      <c r="E748" s="100">
        <f>D745</f>
        <v>0.10047396615170559</v>
      </c>
      <c r="F748" s="100">
        <f>D746</f>
        <v>0.46618679991320278</v>
      </c>
    </row>
    <row r="749" spans="2:6"/>
    <row r="750" spans="2:6">
      <c r="B750" s="187" t="s">
        <v>179</v>
      </c>
    </row>
    <row r="751" spans="2:6" s="189" customFormat="1" ht="26.25" customHeight="1">
      <c r="B751" s="263" t="s">
        <v>377</v>
      </c>
      <c r="C751" s="263"/>
      <c r="D751" s="263"/>
      <c r="E751" s="263"/>
      <c r="F751" s="263"/>
    </row>
    <row r="752" spans="2:6" s="189" customFormat="1" ht="26.25" customHeight="1">
      <c r="B752" s="263" t="s">
        <v>378</v>
      </c>
      <c r="C752" s="263"/>
      <c r="D752" s="263"/>
      <c r="E752" s="263"/>
      <c r="F752" s="263"/>
    </row>
    <row r="753" spans="2:6" s="189" customFormat="1" ht="26.25" customHeight="1">
      <c r="B753" s="263" t="s">
        <v>180</v>
      </c>
      <c r="C753" s="263"/>
      <c r="D753" s="263"/>
      <c r="E753" s="263"/>
      <c r="F753" s="263"/>
    </row>
    <row r="754" spans="2:6" s="189" customFormat="1" ht="26.25" customHeight="1">
      <c r="B754" s="263" t="s">
        <v>181</v>
      </c>
      <c r="C754" s="263"/>
      <c r="D754" s="263"/>
      <c r="E754" s="263"/>
      <c r="F754" s="263"/>
    </row>
    <row r="755" spans="2:6"/>
    <row r="756" spans="2:6">
      <c r="B756" s="178" t="s">
        <v>390</v>
      </c>
    </row>
    <row r="757" spans="2:6"/>
  </sheetData>
  <mergeCells count="1422">
    <mergeCell ref="B751:F751"/>
    <mergeCell ref="B752:F752"/>
    <mergeCell ref="B753:F753"/>
    <mergeCell ref="B754:F754"/>
    <mergeCell ref="B7:C7"/>
    <mergeCell ref="E7:F7"/>
    <mergeCell ref="B8:C8"/>
    <mergeCell ref="E8:F8"/>
    <mergeCell ref="B9:C9"/>
    <mergeCell ref="E9:F9"/>
    <mergeCell ref="B4:C5"/>
    <mergeCell ref="E4:F4"/>
    <mergeCell ref="E5:F5"/>
    <mergeCell ref="B6:F6"/>
    <mergeCell ref="B16:C16"/>
    <mergeCell ref="E16:F16"/>
    <mergeCell ref="B17:F17"/>
    <mergeCell ref="B18:C18"/>
    <mergeCell ref="E18:F18"/>
    <mergeCell ref="B13:C13"/>
    <mergeCell ref="E13:F13"/>
    <mergeCell ref="B14:C14"/>
    <mergeCell ref="E14:F14"/>
    <mergeCell ref="B15:C15"/>
    <mergeCell ref="E15:F15"/>
    <mergeCell ref="B10:C10"/>
    <mergeCell ref="E10:F10"/>
    <mergeCell ref="B11:C11"/>
    <mergeCell ref="E11:F11"/>
    <mergeCell ref="B12:C12"/>
    <mergeCell ref="E12:F12"/>
    <mergeCell ref="B25:C25"/>
    <mergeCell ref="E25:F25"/>
    <mergeCell ref="B26:C26"/>
    <mergeCell ref="E26:F26"/>
    <mergeCell ref="B27:C27"/>
    <mergeCell ref="E27:F27"/>
    <mergeCell ref="B22:C22"/>
    <mergeCell ref="E22:F22"/>
    <mergeCell ref="B23:C23"/>
    <mergeCell ref="E23:F23"/>
    <mergeCell ref="B24:C24"/>
    <mergeCell ref="E24:F24"/>
    <mergeCell ref="B19:C19"/>
    <mergeCell ref="E19:F19"/>
    <mergeCell ref="B20:C20"/>
    <mergeCell ref="E20:F20"/>
    <mergeCell ref="B21:C21"/>
    <mergeCell ref="E21:F21"/>
    <mergeCell ref="B34:C34"/>
    <mergeCell ref="E34:F34"/>
    <mergeCell ref="B35:C35"/>
    <mergeCell ref="E35:F35"/>
    <mergeCell ref="B36:C36"/>
    <mergeCell ref="E36:F36"/>
    <mergeCell ref="B31:C31"/>
    <mergeCell ref="E31:F31"/>
    <mergeCell ref="B32:C32"/>
    <mergeCell ref="E32:F32"/>
    <mergeCell ref="B33:C33"/>
    <mergeCell ref="E33:F33"/>
    <mergeCell ref="B28:F28"/>
    <mergeCell ref="B29:C29"/>
    <mergeCell ref="E29:F29"/>
    <mergeCell ref="B30:C30"/>
    <mergeCell ref="E30:F30"/>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F39"/>
    <mergeCell ref="B52:C52"/>
    <mergeCell ref="E52:F52"/>
    <mergeCell ref="B53:C53"/>
    <mergeCell ref="E53:F53"/>
    <mergeCell ref="B54:C54"/>
    <mergeCell ref="E54:F54"/>
    <mergeCell ref="B49:C49"/>
    <mergeCell ref="E49:F49"/>
    <mergeCell ref="B50:F50"/>
    <mergeCell ref="B51:C51"/>
    <mergeCell ref="E51:F51"/>
    <mergeCell ref="B46:C46"/>
    <mergeCell ref="E46:F46"/>
    <mergeCell ref="B47:C47"/>
    <mergeCell ref="E47:F47"/>
    <mergeCell ref="B48:C48"/>
    <mergeCell ref="E48:F48"/>
    <mergeCell ref="B61:F61"/>
    <mergeCell ref="B62:C62"/>
    <mergeCell ref="E62:F62"/>
    <mergeCell ref="B63:C63"/>
    <mergeCell ref="E63:F63"/>
    <mergeCell ref="B58:C58"/>
    <mergeCell ref="E58:F58"/>
    <mergeCell ref="B59:C59"/>
    <mergeCell ref="E59:F59"/>
    <mergeCell ref="B60:C60"/>
    <mergeCell ref="E60:F60"/>
    <mergeCell ref="B55:C55"/>
    <mergeCell ref="E55:F55"/>
    <mergeCell ref="B56:C56"/>
    <mergeCell ref="E56:F56"/>
    <mergeCell ref="B57:C57"/>
    <mergeCell ref="E57:F57"/>
    <mergeCell ref="B70:C70"/>
    <mergeCell ref="E70:F70"/>
    <mergeCell ref="B71:C71"/>
    <mergeCell ref="E71:F71"/>
    <mergeCell ref="B72:F72"/>
    <mergeCell ref="B67:C67"/>
    <mergeCell ref="E67:F67"/>
    <mergeCell ref="B68:C68"/>
    <mergeCell ref="E68:F68"/>
    <mergeCell ref="B69:C69"/>
    <mergeCell ref="E69:F69"/>
    <mergeCell ref="B64:C64"/>
    <mergeCell ref="E64:F64"/>
    <mergeCell ref="B65:C65"/>
    <mergeCell ref="E65:F65"/>
    <mergeCell ref="B66:C66"/>
    <mergeCell ref="E66:F66"/>
    <mergeCell ref="B79:C79"/>
    <mergeCell ref="E79:F79"/>
    <mergeCell ref="B80:C80"/>
    <mergeCell ref="E80:F80"/>
    <mergeCell ref="B81:C81"/>
    <mergeCell ref="E81:F81"/>
    <mergeCell ref="B76:C76"/>
    <mergeCell ref="E76:F76"/>
    <mergeCell ref="B77:C77"/>
    <mergeCell ref="E77:F77"/>
    <mergeCell ref="B78:C78"/>
    <mergeCell ref="E78:F78"/>
    <mergeCell ref="B73:C73"/>
    <mergeCell ref="E73:F73"/>
    <mergeCell ref="B74:C74"/>
    <mergeCell ref="E74:F74"/>
    <mergeCell ref="B75:C75"/>
    <mergeCell ref="E75:F75"/>
    <mergeCell ref="B88:C88"/>
    <mergeCell ref="E88:F88"/>
    <mergeCell ref="B89:C89"/>
    <mergeCell ref="E89:F89"/>
    <mergeCell ref="B90:C90"/>
    <mergeCell ref="E90:F90"/>
    <mergeCell ref="B85:C85"/>
    <mergeCell ref="E85:F85"/>
    <mergeCell ref="B86:C86"/>
    <mergeCell ref="E86:F86"/>
    <mergeCell ref="B87:C87"/>
    <mergeCell ref="E87:F87"/>
    <mergeCell ref="B82:C82"/>
    <mergeCell ref="E82:F82"/>
    <mergeCell ref="B83:F83"/>
    <mergeCell ref="B84:C84"/>
    <mergeCell ref="E84:F84"/>
    <mergeCell ref="B97:C97"/>
    <mergeCell ref="E97:F97"/>
    <mergeCell ref="B98:C98"/>
    <mergeCell ref="E98:F98"/>
    <mergeCell ref="B99:C99"/>
    <mergeCell ref="E99:F99"/>
    <mergeCell ref="B94:F94"/>
    <mergeCell ref="B95:C95"/>
    <mergeCell ref="E95:F95"/>
    <mergeCell ref="B96:C96"/>
    <mergeCell ref="E96:F96"/>
    <mergeCell ref="B91:C91"/>
    <mergeCell ref="E91:F91"/>
    <mergeCell ref="B92:C92"/>
    <mergeCell ref="E92:F92"/>
    <mergeCell ref="B93:C93"/>
    <mergeCell ref="E93:F93"/>
    <mergeCell ref="B106:C106"/>
    <mergeCell ref="E106:F106"/>
    <mergeCell ref="B107:C107"/>
    <mergeCell ref="E107:F107"/>
    <mergeCell ref="B108:C108"/>
    <mergeCell ref="E108:F108"/>
    <mergeCell ref="B103:C103"/>
    <mergeCell ref="E103:F103"/>
    <mergeCell ref="B104:C104"/>
    <mergeCell ref="E104:F104"/>
    <mergeCell ref="B105:F105"/>
    <mergeCell ref="B100:C100"/>
    <mergeCell ref="E100:F100"/>
    <mergeCell ref="B101:C101"/>
    <mergeCell ref="E101:F101"/>
    <mergeCell ref="B102:C102"/>
    <mergeCell ref="E102:F102"/>
    <mergeCell ref="B115:C115"/>
    <mergeCell ref="E115:F115"/>
    <mergeCell ref="B116:F116"/>
    <mergeCell ref="B117:C117"/>
    <mergeCell ref="E117:F117"/>
    <mergeCell ref="B112:C112"/>
    <mergeCell ref="E112:F112"/>
    <mergeCell ref="B113:C113"/>
    <mergeCell ref="E113:F113"/>
    <mergeCell ref="B114:C114"/>
    <mergeCell ref="E114:F114"/>
    <mergeCell ref="B109:C109"/>
    <mergeCell ref="E109:F109"/>
    <mergeCell ref="B110:C110"/>
    <mergeCell ref="E110:F110"/>
    <mergeCell ref="B111:C111"/>
    <mergeCell ref="E111:F111"/>
    <mergeCell ref="B124:C124"/>
    <mergeCell ref="E124:F124"/>
    <mergeCell ref="B125:C125"/>
    <mergeCell ref="E125:F125"/>
    <mergeCell ref="B126:C126"/>
    <mergeCell ref="E126:F126"/>
    <mergeCell ref="B121:C121"/>
    <mergeCell ref="E121:F121"/>
    <mergeCell ref="B122:C122"/>
    <mergeCell ref="E122:F122"/>
    <mergeCell ref="B123:C123"/>
    <mergeCell ref="E123:F123"/>
    <mergeCell ref="B118:C118"/>
    <mergeCell ref="E118:F118"/>
    <mergeCell ref="B119:C119"/>
    <mergeCell ref="E119:F119"/>
    <mergeCell ref="B120:C120"/>
    <mergeCell ref="E120:F120"/>
    <mergeCell ref="B133:C133"/>
    <mergeCell ref="E133:F133"/>
    <mergeCell ref="B134:C134"/>
    <mergeCell ref="E134:F134"/>
    <mergeCell ref="B135:C135"/>
    <mergeCell ref="E135:F135"/>
    <mergeCell ref="B130:C130"/>
    <mergeCell ref="E130:F130"/>
    <mergeCell ref="B131:C131"/>
    <mergeCell ref="E131:F131"/>
    <mergeCell ref="B132:C132"/>
    <mergeCell ref="E132:F132"/>
    <mergeCell ref="B127:F127"/>
    <mergeCell ref="B128:C128"/>
    <mergeCell ref="E128:F128"/>
    <mergeCell ref="B129:C129"/>
    <mergeCell ref="E129:F129"/>
    <mergeCell ref="B142:C142"/>
    <mergeCell ref="E142:F142"/>
    <mergeCell ref="B143:C143"/>
    <mergeCell ref="E143:F143"/>
    <mergeCell ref="B144:C144"/>
    <mergeCell ref="E144:F144"/>
    <mergeCell ref="B139:C139"/>
    <mergeCell ref="E139:F139"/>
    <mergeCell ref="B140:C140"/>
    <mergeCell ref="E140:F140"/>
    <mergeCell ref="B141:C141"/>
    <mergeCell ref="E141:F141"/>
    <mergeCell ref="B136:C136"/>
    <mergeCell ref="E136:F136"/>
    <mergeCell ref="B137:C137"/>
    <mergeCell ref="E137:F137"/>
    <mergeCell ref="B138:F138"/>
    <mergeCell ref="B151:C151"/>
    <mergeCell ref="E151:F151"/>
    <mergeCell ref="B152:C152"/>
    <mergeCell ref="E152:F152"/>
    <mergeCell ref="B153:C153"/>
    <mergeCell ref="E153:F153"/>
    <mergeCell ref="B148:C148"/>
    <mergeCell ref="E148:F148"/>
    <mergeCell ref="B149:F149"/>
    <mergeCell ref="B150:C150"/>
    <mergeCell ref="E150:F150"/>
    <mergeCell ref="B145:C145"/>
    <mergeCell ref="E145:F145"/>
    <mergeCell ref="B146:C146"/>
    <mergeCell ref="E146:F146"/>
    <mergeCell ref="B147:C147"/>
    <mergeCell ref="E147:F147"/>
    <mergeCell ref="B160:F160"/>
    <mergeCell ref="B161:C161"/>
    <mergeCell ref="E161:F161"/>
    <mergeCell ref="B162:C162"/>
    <mergeCell ref="E162:F162"/>
    <mergeCell ref="B157:C157"/>
    <mergeCell ref="E157:F157"/>
    <mergeCell ref="B158:C158"/>
    <mergeCell ref="E158:F158"/>
    <mergeCell ref="B159:C159"/>
    <mergeCell ref="E159:F159"/>
    <mergeCell ref="B154:C154"/>
    <mergeCell ref="E154:F154"/>
    <mergeCell ref="B155:C155"/>
    <mergeCell ref="E155:F155"/>
    <mergeCell ref="B156:C156"/>
    <mergeCell ref="E156:F156"/>
    <mergeCell ref="B169:C169"/>
    <mergeCell ref="E169:F169"/>
    <mergeCell ref="B170:C170"/>
    <mergeCell ref="E170:F170"/>
    <mergeCell ref="B171:F171"/>
    <mergeCell ref="B166:C166"/>
    <mergeCell ref="E166:F166"/>
    <mergeCell ref="B167:C167"/>
    <mergeCell ref="E167:F167"/>
    <mergeCell ref="B168:C168"/>
    <mergeCell ref="E168:F168"/>
    <mergeCell ref="B163:C163"/>
    <mergeCell ref="E163:F163"/>
    <mergeCell ref="B164:C164"/>
    <mergeCell ref="E164:F164"/>
    <mergeCell ref="B165:C165"/>
    <mergeCell ref="E165:F165"/>
    <mergeCell ref="B178:C178"/>
    <mergeCell ref="E178:F178"/>
    <mergeCell ref="B179:C179"/>
    <mergeCell ref="E179:F179"/>
    <mergeCell ref="B180:C180"/>
    <mergeCell ref="E180:F180"/>
    <mergeCell ref="B175:C175"/>
    <mergeCell ref="E175:F175"/>
    <mergeCell ref="B176:C176"/>
    <mergeCell ref="E176:F176"/>
    <mergeCell ref="B177:C177"/>
    <mergeCell ref="E177:F177"/>
    <mergeCell ref="B172:C172"/>
    <mergeCell ref="E172:F172"/>
    <mergeCell ref="B173:C173"/>
    <mergeCell ref="E173:F173"/>
    <mergeCell ref="B174:C174"/>
    <mergeCell ref="E174:F174"/>
    <mergeCell ref="B187:C187"/>
    <mergeCell ref="E187:F187"/>
    <mergeCell ref="B188:C188"/>
    <mergeCell ref="E188:F188"/>
    <mergeCell ref="B189:C189"/>
    <mergeCell ref="E189:F189"/>
    <mergeCell ref="B184:C184"/>
    <mergeCell ref="E184:F184"/>
    <mergeCell ref="B185:C185"/>
    <mergeCell ref="E185:F185"/>
    <mergeCell ref="B186:C186"/>
    <mergeCell ref="E186:F186"/>
    <mergeCell ref="B181:C181"/>
    <mergeCell ref="E181:F181"/>
    <mergeCell ref="B182:F182"/>
    <mergeCell ref="B183:C183"/>
    <mergeCell ref="E183:F183"/>
    <mergeCell ref="B196:C196"/>
    <mergeCell ref="E196:F196"/>
    <mergeCell ref="B197:C197"/>
    <mergeCell ref="E197:F197"/>
    <mergeCell ref="B198:C198"/>
    <mergeCell ref="E198:F198"/>
    <mergeCell ref="B193:F193"/>
    <mergeCell ref="B194:C194"/>
    <mergeCell ref="E194:F194"/>
    <mergeCell ref="B195:C195"/>
    <mergeCell ref="E195:F195"/>
    <mergeCell ref="B190:C190"/>
    <mergeCell ref="E190:F190"/>
    <mergeCell ref="B191:C191"/>
    <mergeCell ref="E191:F191"/>
    <mergeCell ref="B192:C192"/>
    <mergeCell ref="E192:F192"/>
    <mergeCell ref="B205:C205"/>
    <mergeCell ref="E205:F205"/>
    <mergeCell ref="B206:C206"/>
    <mergeCell ref="E206:F206"/>
    <mergeCell ref="B207:C207"/>
    <mergeCell ref="E207:F207"/>
    <mergeCell ref="B202:C202"/>
    <mergeCell ref="E202:F202"/>
    <mergeCell ref="B203:C203"/>
    <mergeCell ref="E203:F203"/>
    <mergeCell ref="B204:F204"/>
    <mergeCell ref="B199:C199"/>
    <mergeCell ref="E199:F199"/>
    <mergeCell ref="B200:C200"/>
    <mergeCell ref="E200:F200"/>
    <mergeCell ref="B201:C201"/>
    <mergeCell ref="E201:F201"/>
    <mergeCell ref="B214:C214"/>
    <mergeCell ref="E214:F214"/>
    <mergeCell ref="B215:F215"/>
    <mergeCell ref="B216:C216"/>
    <mergeCell ref="E216:F216"/>
    <mergeCell ref="B211:C211"/>
    <mergeCell ref="E211:F211"/>
    <mergeCell ref="B212:C212"/>
    <mergeCell ref="E212:F212"/>
    <mergeCell ref="B213:C213"/>
    <mergeCell ref="E213:F213"/>
    <mergeCell ref="B208:C208"/>
    <mergeCell ref="E208:F208"/>
    <mergeCell ref="B209:C209"/>
    <mergeCell ref="E209:F209"/>
    <mergeCell ref="B210:C210"/>
    <mergeCell ref="E210:F210"/>
    <mergeCell ref="B223:C223"/>
    <mergeCell ref="E223:F223"/>
    <mergeCell ref="B224:C224"/>
    <mergeCell ref="E224:F224"/>
    <mergeCell ref="B225:C225"/>
    <mergeCell ref="E225:F225"/>
    <mergeCell ref="B220:C220"/>
    <mergeCell ref="E220:F220"/>
    <mergeCell ref="B221:C221"/>
    <mergeCell ref="E221:F221"/>
    <mergeCell ref="B222:C222"/>
    <mergeCell ref="E222:F222"/>
    <mergeCell ref="B217:C217"/>
    <mergeCell ref="E217:F217"/>
    <mergeCell ref="B218:C218"/>
    <mergeCell ref="E218:F218"/>
    <mergeCell ref="B219:C219"/>
    <mergeCell ref="E219:F219"/>
    <mergeCell ref="B232:C232"/>
    <mergeCell ref="E232:F232"/>
    <mergeCell ref="B233:C233"/>
    <mergeCell ref="E233:F233"/>
    <mergeCell ref="B234:C234"/>
    <mergeCell ref="E234:F234"/>
    <mergeCell ref="B229:C229"/>
    <mergeCell ref="E229:F229"/>
    <mergeCell ref="B230:C230"/>
    <mergeCell ref="E230:F230"/>
    <mergeCell ref="B231:C231"/>
    <mergeCell ref="E231:F231"/>
    <mergeCell ref="B226:F226"/>
    <mergeCell ref="B227:C227"/>
    <mergeCell ref="E227:F227"/>
    <mergeCell ref="B228:C228"/>
    <mergeCell ref="E228:F228"/>
    <mergeCell ref="B241:C241"/>
    <mergeCell ref="E241:F241"/>
    <mergeCell ref="B242:C242"/>
    <mergeCell ref="E242:F242"/>
    <mergeCell ref="B243:C243"/>
    <mergeCell ref="E243:F243"/>
    <mergeCell ref="B238:C238"/>
    <mergeCell ref="E238:F238"/>
    <mergeCell ref="B239:C239"/>
    <mergeCell ref="E239:F239"/>
    <mergeCell ref="B240:C240"/>
    <mergeCell ref="E240:F240"/>
    <mergeCell ref="B235:C235"/>
    <mergeCell ref="E235:F235"/>
    <mergeCell ref="B236:C236"/>
    <mergeCell ref="E236:F236"/>
    <mergeCell ref="B237:F237"/>
    <mergeCell ref="B250:C250"/>
    <mergeCell ref="E250:F250"/>
    <mergeCell ref="B251:C251"/>
    <mergeCell ref="E251:F251"/>
    <mergeCell ref="B252:C252"/>
    <mergeCell ref="E252:F252"/>
    <mergeCell ref="B247:C247"/>
    <mergeCell ref="E247:F247"/>
    <mergeCell ref="B248:F248"/>
    <mergeCell ref="B249:C249"/>
    <mergeCell ref="E249:F249"/>
    <mergeCell ref="B244:C244"/>
    <mergeCell ref="E244:F244"/>
    <mergeCell ref="B245:C245"/>
    <mergeCell ref="E245:F245"/>
    <mergeCell ref="B246:C246"/>
    <mergeCell ref="E246:F246"/>
    <mergeCell ref="B259:F259"/>
    <mergeCell ref="B260:C260"/>
    <mergeCell ref="E260:F260"/>
    <mergeCell ref="B261:C261"/>
    <mergeCell ref="E261:F261"/>
    <mergeCell ref="B256:C256"/>
    <mergeCell ref="E256:F256"/>
    <mergeCell ref="B257:C257"/>
    <mergeCell ref="E257:F257"/>
    <mergeCell ref="B258:C258"/>
    <mergeCell ref="E258:F258"/>
    <mergeCell ref="B253:C253"/>
    <mergeCell ref="E253:F253"/>
    <mergeCell ref="B254:C254"/>
    <mergeCell ref="E254:F254"/>
    <mergeCell ref="B255:C255"/>
    <mergeCell ref="E255:F255"/>
    <mergeCell ref="B268:C268"/>
    <mergeCell ref="E268:F268"/>
    <mergeCell ref="B269:C269"/>
    <mergeCell ref="E269:F269"/>
    <mergeCell ref="B270:F270"/>
    <mergeCell ref="B265:C265"/>
    <mergeCell ref="E265:F265"/>
    <mergeCell ref="B266:C266"/>
    <mergeCell ref="E266:F266"/>
    <mergeCell ref="B267:C267"/>
    <mergeCell ref="E267:F267"/>
    <mergeCell ref="B262:C262"/>
    <mergeCell ref="E262:F262"/>
    <mergeCell ref="B263:C263"/>
    <mergeCell ref="E263:F263"/>
    <mergeCell ref="B264:C264"/>
    <mergeCell ref="E264:F264"/>
    <mergeCell ref="B277:C277"/>
    <mergeCell ref="E277:F277"/>
    <mergeCell ref="B278:C278"/>
    <mergeCell ref="E278:F278"/>
    <mergeCell ref="B279:C279"/>
    <mergeCell ref="E279:F279"/>
    <mergeCell ref="B274:C274"/>
    <mergeCell ref="E274:F274"/>
    <mergeCell ref="B275:C275"/>
    <mergeCell ref="E275:F275"/>
    <mergeCell ref="B276:C276"/>
    <mergeCell ref="E276:F276"/>
    <mergeCell ref="B271:C271"/>
    <mergeCell ref="E271:F271"/>
    <mergeCell ref="B272:C272"/>
    <mergeCell ref="E272:F272"/>
    <mergeCell ref="B273:C273"/>
    <mergeCell ref="E273:F273"/>
    <mergeCell ref="B286:C286"/>
    <mergeCell ref="E286:F286"/>
    <mergeCell ref="B287:C287"/>
    <mergeCell ref="E287:F287"/>
    <mergeCell ref="B288:C288"/>
    <mergeCell ref="E288:F288"/>
    <mergeCell ref="B283:C283"/>
    <mergeCell ref="E283:F283"/>
    <mergeCell ref="B284:C284"/>
    <mergeCell ref="E284:F284"/>
    <mergeCell ref="B285:C285"/>
    <mergeCell ref="E285:F285"/>
    <mergeCell ref="B280:C280"/>
    <mergeCell ref="E280:F280"/>
    <mergeCell ref="B281:F281"/>
    <mergeCell ref="B282:C282"/>
    <mergeCell ref="E282:F282"/>
    <mergeCell ref="B295:C295"/>
    <mergeCell ref="E295:F295"/>
    <mergeCell ref="B296:C296"/>
    <mergeCell ref="E296:F296"/>
    <mergeCell ref="B297:C297"/>
    <mergeCell ref="E297:F297"/>
    <mergeCell ref="B292:F292"/>
    <mergeCell ref="B293:C293"/>
    <mergeCell ref="E293:F293"/>
    <mergeCell ref="B294:C294"/>
    <mergeCell ref="E294:F294"/>
    <mergeCell ref="B289:C289"/>
    <mergeCell ref="E289:F289"/>
    <mergeCell ref="B290:C290"/>
    <mergeCell ref="E290:F290"/>
    <mergeCell ref="B291:C291"/>
    <mergeCell ref="E291:F291"/>
    <mergeCell ref="B304:C304"/>
    <mergeCell ref="E304:F304"/>
    <mergeCell ref="B305:C305"/>
    <mergeCell ref="E305:F305"/>
    <mergeCell ref="B306:C306"/>
    <mergeCell ref="E306:F306"/>
    <mergeCell ref="B301:C301"/>
    <mergeCell ref="E301:F301"/>
    <mergeCell ref="B302:C302"/>
    <mergeCell ref="E302:F302"/>
    <mergeCell ref="B303:F303"/>
    <mergeCell ref="B298:C298"/>
    <mergeCell ref="E298:F298"/>
    <mergeCell ref="B299:C299"/>
    <mergeCell ref="E299:F299"/>
    <mergeCell ref="B300:C300"/>
    <mergeCell ref="E300:F300"/>
    <mergeCell ref="B313:C313"/>
    <mergeCell ref="E313:F313"/>
    <mergeCell ref="B314:F314"/>
    <mergeCell ref="B315:C315"/>
    <mergeCell ref="E315:F315"/>
    <mergeCell ref="B310:C310"/>
    <mergeCell ref="E310:F310"/>
    <mergeCell ref="B311:C311"/>
    <mergeCell ref="E311:F311"/>
    <mergeCell ref="B312:C312"/>
    <mergeCell ref="E312:F312"/>
    <mergeCell ref="B307:C307"/>
    <mergeCell ref="E307:F307"/>
    <mergeCell ref="B308:C308"/>
    <mergeCell ref="E308:F308"/>
    <mergeCell ref="B309:C309"/>
    <mergeCell ref="E309:F309"/>
    <mergeCell ref="B322:C322"/>
    <mergeCell ref="E322:F322"/>
    <mergeCell ref="B323:C323"/>
    <mergeCell ref="E323:F323"/>
    <mergeCell ref="B324:C324"/>
    <mergeCell ref="E324:F324"/>
    <mergeCell ref="B319:C319"/>
    <mergeCell ref="E319:F319"/>
    <mergeCell ref="B320:C320"/>
    <mergeCell ref="E320:F320"/>
    <mergeCell ref="B321:C321"/>
    <mergeCell ref="E321:F321"/>
    <mergeCell ref="B316:C316"/>
    <mergeCell ref="E316:F316"/>
    <mergeCell ref="B317:C317"/>
    <mergeCell ref="E317:F317"/>
    <mergeCell ref="B318:C318"/>
    <mergeCell ref="E318:F318"/>
    <mergeCell ref="B331:C331"/>
    <mergeCell ref="E331:F331"/>
    <mergeCell ref="B332:C332"/>
    <mergeCell ref="E332:F332"/>
    <mergeCell ref="B333:C333"/>
    <mergeCell ref="E333:F333"/>
    <mergeCell ref="B328:C328"/>
    <mergeCell ref="E328:F328"/>
    <mergeCell ref="B329:C329"/>
    <mergeCell ref="E329:F329"/>
    <mergeCell ref="B330:C330"/>
    <mergeCell ref="E330:F330"/>
    <mergeCell ref="B325:F325"/>
    <mergeCell ref="B326:C326"/>
    <mergeCell ref="E326:F326"/>
    <mergeCell ref="B327:C327"/>
    <mergeCell ref="E327:F327"/>
    <mergeCell ref="B340:C340"/>
    <mergeCell ref="E340:F340"/>
    <mergeCell ref="B341:C341"/>
    <mergeCell ref="E341:F341"/>
    <mergeCell ref="B342:C342"/>
    <mergeCell ref="E342:F342"/>
    <mergeCell ref="B337:C337"/>
    <mergeCell ref="E337:F337"/>
    <mergeCell ref="B338:C338"/>
    <mergeCell ref="E338:F338"/>
    <mergeCell ref="B339:C339"/>
    <mergeCell ref="E339:F339"/>
    <mergeCell ref="B334:C334"/>
    <mergeCell ref="E334:F334"/>
    <mergeCell ref="B335:C335"/>
    <mergeCell ref="E335:F335"/>
    <mergeCell ref="B336:F336"/>
    <mergeCell ref="B349:C349"/>
    <mergeCell ref="E349:F349"/>
    <mergeCell ref="B350:C350"/>
    <mergeCell ref="E350:F350"/>
    <mergeCell ref="B351:C351"/>
    <mergeCell ref="E351:F351"/>
    <mergeCell ref="B346:C346"/>
    <mergeCell ref="E346:F346"/>
    <mergeCell ref="B347:F347"/>
    <mergeCell ref="B348:C348"/>
    <mergeCell ref="E348:F348"/>
    <mergeCell ref="B343:C343"/>
    <mergeCell ref="E343:F343"/>
    <mergeCell ref="B344:C344"/>
    <mergeCell ref="E344:F344"/>
    <mergeCell ref="B345:C345"/>
    <mergeCell ref="E345:F345"/>
    <mergeCell ref="B358:F358"/>
    <mergeCell ref="B359:C359"/>
    <mergeCell ref="E359:F359"/>
    <mergeCell ref="B360:C360"/>
    <mergeCell ref="E360:F360"/>
    <mergeCell ref="B355:C355"/>
    <mergeCell ref="E355:F355"/>
    <mergeCell ref="B356:C356"/>
    <mergeCell ref="E356:F356"/>
    <mergeCell ref="B357:C357"/>
    <mergeCell ref="E357:F357"/>
    <mergeCell ref="B352:C352"/>
    <mergeCell ref="E352:F352"/>
    <mergeCell ref="B353:C353"/>
    <mergeCell ref="E353:F353"/>
    <mergeCell ref="B354:C354"/>
    <mergeCell ref="E354:F354"/>
    <mergeCell ref="B367:C367"/>
    <mergeCell ref="E367:F367"/>
    <mergeCell ref="B368:C368"/>
    <mergeCell ref="E368:F368"/>
    <mergeCell ref="B369:F369"/>
    <mergeCell ref="B364:C364"/>
    <mergeCell ref="E364:F364"/>
    <mergeCell ref="B365:C365"/>
    <mergeCell ref="E365:F365"/>
    <mergeCell ref="B366:C366"/>
    <mergeCell ref="E366:F366"/>
    <mergeCell ref="B361:C361"/>
    <mergeCell ref="E361:F361"/>
    <mergeCell ref="B362:C362"/>
    <mergeCell ref="E362:F362"/>
    <mergeCell ref="B363:C363"/>
    <mergeCell ref="E363:F363"/>
    <mergeCell ref="B376:C376"/>
    <mergeCell ref="E376:F376"/>
    <mergeCell ref="B377:C377"/>
    <mergeCell ref="E377:F377"/>
    <mergeCell ref="B378:C378"/>
    <mergeCell ref="E378:F378"/>
    <mergeCell ref="B373:C373"/>
    <mergeCell ref="E373:F373"/>
    <mergeCell ref="B374:C374"/>
    <mergeCell ref="E374:F374"/>
    <mergeCell ref="B375:C375"/>
    <mergeCell ref="E375:F375"/>
    <mergeCell ref="B370:C370"/>
    <mergeCell ref="E370:F370"/>
    <mergeCell ref="B371:C371"/>
    <mergeCell ref="E371:F371"/>
    <mergeCell ref="B372:C372"/>
    <mergeCell ref="E372:F372"/>
    <mergeCell ref="B385:C385"/>
    <mergeCell ref="E385:F385"/>
    <mergeCell ref="B386:C386"/>
    <mergeCell ref="E386:F386"/>
    <mergeCell ref="B387:C387"/>
    <mergeCell ref="E387:F387"/>
    <mergeCell ref="B382:C382"/>
    <mergeCell ref="E382:F382"/>
    <mergeCell ref="B383:C383"/>
    <mergeCell ref="E383:F383"/>
    <mergeCell ref="B384:C384"/>
    <mergeCell ref="E384:F384"/>
    <mergeCell ref="B379:C379"/>
    <mergeCell ref="E379:F379"/>
    <mergeCell ref="B380:F380"/>
    <mergeCell ref="B381:C381"/>
    <mergeCell ref="E381:F381"/>
    <mergeCell ref="B394:C394"/>
    <mergeCell ref="E394:F394"/>
    <mergeCell ref="B395:C395"/>
    <mergeCell ref="E395:F395"/>
    <mergeCell ref="B396:C396"/>
    <mergeCell ref="E396:F396"/>
    <mergeCell ref="B391:F391"/>
    <mergeCell ref="B392:C392"/>
    <mergeCell ref="E392:F392"/>
    <mergeCell ref="B393:C393"/>
    <mergeCell ref="E393:F393"/>
    <mergeCell ref="B388:C388"/>
    <mergeCell ref="E388:F388"/>
    <mergeCell ref="B389:C389"/>
    <mergeCell ref="E389:F389"/>
    <mergeCell ref="B390:C390"/>
    <mergeCell ref="E390:F390"/>
    <mergeCell ref="B403:C403"/>
    <mergeCell ref="E403:F403"/>
    <mergeCell ref="B404:C404"/>
    <mergeCell ref="E404:F404"/>
    <mergeCell ref="B405:C405"/>
    <mergeCell ref="E405:F405"/>
    <mergeCell ref="B400:C400"/>
    <mergeCell ref="E400:F400"/>
    <mergeCell ref="B401:C401"/>
    <mergeCell ref="E401:F401"/>
    <mergeCell ref="B402:F402"/>
    <mergeCell ref="B397:C397"/>
    <mergeCell ref="E397:F397"/>
    <mergeCell ref="B398:C398"/>
    <mergeCell ref="E398:F398"/>
    <mergeCell ref="B399:C399"/>
    <mergeCell ref="E399:F399"/>
    <mergeCell ref="B412:C412"/>
    <mergeCell ref="E412:F412"/>
    <mergeCell ref="B413:F413"/>
    <mergeCell ref="B414:C414"/>
    <mergeCell ref="E414:F414"/>
    <mergeCell ref="B409:C409"/>
    <mergeCell ref="E409:F409"/>
    <mergeCell ref="B410:C410"/>
    <mergeCell ref="E410:F410"/>
    <mergeCell ref="B411:C411"/>
    <mergeCell ref="E411:F411"/>
    <mergeCell ref="B406:C406"/>
    <mergeCell ref="E406:F406"/>
    <mergeCell ref="B407:C407"/>
    <mergeCell ref="E407:F407"/>
    <mergeCell ref="B408:C408"/>
    <mergeCell ref="E408:F408"/>
    <mergeCell ref="B421:C421"/>
    <mergeCell ref="E421:F421"/>
    <mergeCell ref="B422:C422"/>
    <mergeCell ref="E422:F422"/>
    <mergeCell ref="B423:C423"/>
    <mergeCell ref="E423:F423"/>
    <mergeCell ref="B418:C418"/>
    <mergeCell ref="E418:F418"/>
    <mergeCell ref="B419:C419"/>
    <mergeCell ref="E419:F419"/>
    <mergeCell ref="B420:C420"/>
    <mergeCell ref="E420:F420"/>
    <mergeCell ref="B415:C415"/>
    <mergeCell ref="E415:F415"/>
    <mergeCell ref="B416:C416"/>
    <mergeCell ref="E416:F416"/>
    <mergeCell ref="B417:C417"/>
    <mergeCell ref="E417:F417"/>
    <mergeCell ref="B430:C430"/>
    <mergeCell ref="E430:F430"/>
    <mergeCell ref="B431:C431"/>
    <mergeCell ref="E431:F431"/>
    <mergeCell ref="B432:C432"/>
    <mergeCell ref="E432:F432"/>
    <mergeCell ref="B427:C427"/>
    <mergeCell ref="E427:F427"/>
    <mergeCell ref="B428:C428"/>
    <mergeCell ref="E428:F428"/>
    <mergeCell ref="B429:C429"/>
    <mergeCell ref="E429:F429"/>
    <mergeCell ref="B424:F424"/>
    <mergeCell ref="B425:C425"/>
    <mergeCell ref="E425:F425"/>
    <mergeCell ref="B426:C426"/>
    <mergeCell ref="E426:F426"/>
    <mergeCell ref="B439:C439"/>
    <mergeCell ref="E439:F439"/>
    <mergeCell ref="B440:C440"/>
    <mergeCell ref="E440:F440"/>
    <mergeCell ref="B441:C441"/>
    <mergeCell ref="E441:F441"/>
    <mergeCell ref="B436:C436"/>
    <mergeCell ref="E436:F436"/>
    <mergeCell ref="B437:C437"/>
    <mergeCell ref="E437:F437"/>
    <mergeCell ref="B438:C438"/>
    <mergeCell ref="E438:F438"/>
    <mergeCell ref="B433:C433"/>
    <mergeCell ref="E433:F433"/>
    <mergeCell ref="B434:C434"/>
    <mergeCell ref="E434:F434"/>
    <mergeCell ref="B435:F435"/>
    <mergeCell ref="B448:C448"/>
    <mergeCell ref="E448:F448"/>
    <mergeCell ref="B449:C449"/>
    <mergeCell ref="E449:F449"/>
    <mergeCell ref="B450:C450"/>
    <mergeCell ref="E450:F450"/>
    <mergeCell ref="B445:C445"/>
    <mergeCell ref="E445:F445"/>
    <mergeCell ref="B446:F446"/>
    <mergeCell ref="B447:C447"/>
    <mergeCell ref="E447:F447"/>
    <mergeCell ref="B442:C442"/>
    <mergeCell ref="E442:F442"/>
    <mergeCell ref="B443:C443"/>
    <mergeCell ref="E443:F443"/>
    <mergeCell ref="B444:C444"/>
    <mergeCell ref="E444:F444"/>
    <mergeCell ref="B457:F457"/>
    <mergeCell ref="B458:C458"/>
    <mergeCell ref="E458:F458"/>
    <mergeCell ref="B459:C459"/>
    <mergeCell ref="E459:F459"/>
    <mergeCell ref="B454:C454"/>
    <mergeCell ref="E454:F454"/>
    <mergeCell ref="B455:C455"/>
    <mergeCell ref="E455:F455"/>
    <mergeCell ref="B456:C456"/>
    <mergeCell ref="E456:F456"/>
    <mergeCell ref="B451:C451"/>
    <mergeCell ref="E451:F451"/>
    <mergeCell ref="B452:C452"/>
    <mergeCell ref="E452:F452"/>
    <mergeCell ref="B453:C453"/>
    <mergeCell ref="E453:F453"/>
    <mergeCell ref="B466:C466"/>
    <mergeCell ref="E466:F466"/>
    <mergeCell ref="B467:C467"/>
    <mergeCell ref="E467:F467"/>
    <mergeCell ref="B468:F468"/>
    <mergeCell ref="B463:C463"/>
    <mergeCell ref="E463:F463"/>
    <mergeCell ref="B464:C464"/>
    <mergeCell ref="E464:F464"/>
    <mergeCell ref="B465:C465"/>
    <mergeCell ref="E465:F465"/>
    <mergeCell ref="B460:C460"/>
    <mergeCell ref="E460:F460"/>
    <mergeCell ref="B461:C461"/>
    <mergeCell ref="E461:F461"/>
    <mergeCell ref="B462:C462"/>
    <mergeCell ref="E462:F462"/>
    <mergeCell ref="B475:C475"/>
    <mergeCell ref="E475:F475"/>
    <mergeCell ref="B476:C476"/>
    <mergeCell ref="E476:F476"/>
    <mergeCell ref="B477:C477"/>
    <mergeCell ref="E477:F477"/>
    <mergeCell ref="B472:C472"/>
    <mergeCell ref="E472:F472"/>
    <mergeCell ref="B473:C473"/>
    <mergeCell ref="E473:F473"/>
    <mergeCell ref="B474:C474"/>
    <mergeCell ref="E474:F474"/>
    <mergeCell ref="B469:C469"/>
    <mergeCell ref="E469:F469"/>
    <mergeCell ref="B470:C470"/>
    <mergeCell ref="E470:F470"/>
    <mergeCell ref="B471:C471"/>
    <mergeCell ref="E471:F471"/>
    <mergeCell ref="B484:C484"/>
    <mergeCell ref="E484:F484"/>
    <mergeCell ref="B485:C485"/>
    <mergeCell ref="E485:F485"/>
    <mergeCell ref="B486:C486"/>
    <mergeCell ref="E486:F486"/>
    <mergeCell ref="B481:C481"/>
    <mergeCell ref="E481:F481"/>
    <mergeCell ref="B482:C482"/>
    <mergeCell ref="E482:F482"/>
    <mergeCell ref="B483:C483"/>
    <mergeCell ref="E483:F483"/>
    <mergeCell ref="B478:C478"/>
    <mergeCell ref="E478:F478"/>
    <mergeCell ref="B479:F479"/>
    <mergeCell ref="B480:C480"/>
    <mergeCell ref="E480:F480"/>
    <mergeCell ref="B493:C493"/>
    <mergeCell ref="E493:F493"/>
    <mergeCell ref="B494:C494"/>
    <mergeCell ref="E494:F494"/>
    <mergeCell ref="B495:C495"/>
    <mergeCell ref="E495:F495"/>
    <mergeCell ref="B490:F490"/>
    <mergeCell ref="B491:C491"/>
    <mergeCell ref="E491:F491"/>
    <mergeCell ref="B492:C492"/>
    <mergeCell ref="E492:F492"/>
    <mergeCell ref="B487:C487"/>
    <mergeCell ref="E487:F487"/>
    <mergeCell ref="B488:C488"/>
    <mergeCell ref="E488:F488"/>
    <mergeCell ref="B489:C489"/>
    <mergeCell ref="E489:F489"/>
    <mergeCell ref="B502:C502"/>
    <mergeCell ref="E502:F502"/>
    <mergeCell ref="B503:C503"/>
    <mergeCell ref="E503:F503"/>
    <mergeCell ref="B504:C504"/>
    <mergeCell ref="E504:F504"/>
    <mergeCell ref="B499:C499"/>
    <mergeCell ref="E499:F499"/>
    <mergeCell ref="B500:C500"/>
    <mergeCell ref="E500:F500"/>
    <mergeCell ref="B501:F501"/>
    <mergeCell ref="B496:C496"/>
    <mergeCell ref="E496:F496"/>
    <mergeCell ref="B497:C497"/>
    <mergeCell ref="E497:F497"/>
    <mergeCell ref="B498:C498"/>
    <mergeCell ref="E498:F498"/>
    <mergeCell ref="B511:C511"/>
    <mergeCell ref="E511:F511"/>
    <mergeCell ref="B512:F512"/>
    <mergeCell ref="B513:C513"/>
    <mergeCell ref="E513:F513"/>
    <mergeCell ref="B508:C508"/>
    <mergeCell ref="E508:F508"/>
    <mergeCell ref="B509:C509"/>
    <mergeCell ref="E509:F509"/>
    <mergeCell ref="B510:C510"/>
    <mergeCell ref="E510:F510"/>
    <mergeCell ref="B505:C505"/>
    <mergeCell ref="E505:F505"/>
    <mergeCell ref="B506:C506"/>
    <mergeCell ref="E506:F506"/>
    <mergeCell ref="B507:C507"/>
    <mergeCell ref="E507:F507"/>
    <mergeCell ref="B520:C520"/>
    <mergeCell ref="E520:F520"/>
    <mergeCell ref="B521:C521"/>
    <mergeCell ref="E521:F521"/>
    <mergeCell ref="B522:C522"/>
    <mergeCell ref="E522:F522"/>
    <mergeCell ref="B517:C517"/>
    <mergeCell ref="E517:F517"/>
    <mergeCell ref="B518:C518"/>
    <mergeCell ref="E518:F518"/>
    <mergeCell ref="B519:C519"/>
    <mergeCell ref="E519:F519"/>
    <mergeCell ref="B514:C514"/>
    <mergeCell ref="E514:F514"/>
    <mergeCell ref="B515:C515"/>
    <mergeCell ref="E515:F515"/>
    <mergeCell ref="B516:C516"/>
    <mergeCell ref="E516:F516"/>
    <mergeCell ref="B529:C529"/>
    <mergeCell ref="E529:F529"/>
    <mergeCell ref="B530:C530"/>
    <mergeCell ref="E530:F530"/>
    <mergeCell ref="B531:C531"/>
    <mergeCell ref="E531:F531"/>
    <mergeCell ref="B526:C526"/>
    <mergeCell ref="E526:F526"/>
    <mergeCell ref="B527:C527"/>
    <mergeCell ref="E527:F527"/>
    <mergeCell ref="B528:C528"/>
    <mergeCell ref="E528:F528"/>
    <mergeCell ref="B523:F523"/>
    <mergeCell ref="B524:C524"/>
    <mergeCell ref="E524:F524"/>
    <mergeCell ref="B525:C525"/>
    <mergeCell ref="E525:F525"/>
    <mergeCell ref="B538:C538"/>
    <mergeCell ref="E538:F538"/>
    <mergeCell ref="B539:C539"/>
    <mergeCell ref="E539:F539"/>
    <mergeCell ref="B540:C540"/>
    <mergeCell ref="E540:F540"/>
    <mergeCell ref="B535:C535"/>
    <mergeCell ref="E535:F535"/>
    <mergeCell ref="B536:C536"/>
    <mergeCell ref="E536:F536"/>
    <mergeCell ref="B537:C537"/>
    <mergeCell ref="E537:F537"/>
    <mergeCell ref="B532:C532"/>
    <mergeCell ref="E532:F532"/>
    <mergeCell ref="B533:C533"/>
    <mergeCell ref="E533:F533"/>
    <mergeCell ref="B534:F534"/>
    <mergeCell ref="B547:C547"/>
    <mergeCell ref="E547:F547"/>
    <mergeCell ref="B548:C548"/>
    <mergeCell ref="E548:F548"/>
    <mergeCell ref="B549:C549"/>
    <mergeCell ref="E549:F549"/>
    <mergeCell ref="B544:C544"/>
    <mergeCell ref="E544:F544"/>
    <mergeCell ref="B545:F545"/>
    <mergeCell ref="B546:C546"/>
    <mergeCell ref="E546:F546"/>
    <mergeCell ref="B541:C541"/>
    <mergeCell ref="E541:F541"/>
    <mergeCell ref="B542:C542"/>
    <mergeCell ref="E542:F542"/>
    <mergeCell ref="B543:C543"/>
    <mergeCell ref="E543:F543"/>
    <mergeCell ref="B556:F556"/>
    <mergeCell ref="B557:C557"/>
    <mergeCell ref="E557:F557"/>
    <mergeCell ref="B558:C558"/>
    <mergeCell ref="E558:F558"/>
    <mergeCell ref="B553:C553"/>
    <mergeCell ref="E553:F553"/>
    <mergeCell ref="B554:C554"/>
    <mergeCell ref="E554:F554"/>
    <mergeCell ref="B555:C555"/>
    <mergeCell ref="E555:F555"/>
    <mergeCell ref="B550:C550"/>
    <mergeCell ref="E550:F550"/>
    <mergeCell ref="B551:C551"/>
    <mergeCell ref="E551:F551"/>
    <mergeCell ref="B552:C552"/>
    <mergeCell ref="E552:F552"/>
    <mergeCell ref="B565:C565"/>
    <mergeCell ref="E565:F565"/>
    <mergeCell ref="B566:C566"/>
    <mergeCell ref="E566:F566"/>
    <mergeCell ref="B567:F567"/>
    <mergeCell ref="B562:C562"/>
    <mergeCell ref="E562:F562"/>
    <mergeCell ref="B563:C563"/>
    <mergeCell ref="E563:F563"/>
    <mergeCell ref="B564:C564"/>
    <mergeCell ref="E564:F564"/>
    <mergeCell ref="B559:C559"/>
    <mergeCell ref="E559:F559"/>
    <mergeCell ref="B560:C560"/>
    <mergeCell ref="E560:F560"/>
    <mergeCell ref="B561:C561"/>
    <mergeCell ref="E561:F561"/>
    <mergeCell ref="B574:C574"/>
    <mergeCell ref="E574:F574"/>
    <mergeCell ref="B575:C575"/>
    <mergeCell ref="E575:F575"/>
    <mergeCell ref="B576:C576"/>
    <mergeCell ref="E576:F576"/>
    <mergeCell ref="B571:C571"/>
    <mergeCell ref="E571:F571"/>
    <mergeCell ref="B572:C572"/>
    <mergeCell ref="E572:F572"/>
    <mergeCell ref="B573:C573"/>
    <mergeCell ref="E573:F573"/>
    <mergeCell ref="B568:C568"/>
    <mergeCell ref="E568:F568"/>
    <mergeCell ref="B569:C569"/>
    <mergeCell ref="E569:F569"/>
    <mergeCell ref="B570:C570"/>
    <mergeCell ref="E570:F570"/>
    <mergeCell ref="B583:C583"/>
    <mergeCell ref="E583:F583"/>
    <mergeCell ref="B584:C584"/>
    <mergeCell ref="E584:F584"/>
    <mergeCell ref="B585:C585"/>
    <mergeCell ref="E585:F585"/>
    <mergeCell ref="B580:C580"/>
    <mergeCell ref="E580:F580"/>
    <mergeCell ref="B581:C581"/>
    <mergeCell ref="E581:F581"/>
    <mergeCell ref="B582:C582"/>
    <mergeCell ref="E582:F582"/>
    <mergeCell ref="B577:C577"/>
    <mergeCell ref="E577:F577"/>
    <mergeCell ref="B578:F578"/>
    <mergeCell ref="B579:C579"/>
    <mergeCell ref="E579:F579"/>
    <mergeCell ref="B592:C592"/>
    <mergeCell ref="E592:F592"/>
    <mergeCell ref="B593:C593"/>
    <mergeCell ref="E593:F593"/>
    <mergeCell ref="B594:C594"/>
    <mergeCell ref="E594:F594"/>
    <mergeCell ref="B589:F589"/>
    <mergeCell ref="B590:C590"/>
    <mergeCell ref="E590:F590"/>
    <mergeCell ref="B591:C591"/>
    <mergeCell ref="E591:F591"/>
    <mergeCell ref="B586:C586"/>
    <mergeCell ref="E586:F586"/>
    <mergeCell ref="B587:C587"/>
    <mergeCell ref="E587:F587"/>
    <mergeCell ref="B588:C588"/>
    <mergeCell ref="E588:F588"/>
    <mergeCell ref="B601:C601"/>
    <mergeCell ref="E601:F601"/>
    <mergeCell ref="B602:C602"/>
    <mergeCell ref="E602:F602"/>
    <mergeCell ref="B603:C603"/>
    <mergeCell ref="E603:F603"/>
    <mergeCell ref="B598:C598"/>
    <mergeCell ref="E598:F598"/>
    <mergeCell ref="B599:C599"/>
    <mergeCell ref="E599:F599"/>
    <mergeCell ref="B600:F600"/>
    <mergeCell ref="B595:C595"/>
    <mergeCell ref="E595:F595"/>
    <mergeCell ref="B596:C596"/>
    <mergeCell ref="E596:F596"/>
    <mergeCell ref="B597:C597"/>
    <mergeCell ref="E597:F597"/>
    <mergeCell ref="B610:C610"/>
    <mergeCell ref="E610:F610"/>
    <mergeCell ref="B611:F611"/>
    <mergeCell ref="B612:C612"/>
    <mergeCell ref="E612:F612"/>
    <mergeCell ref="B607:C607"/>
    <mergeCell ref="E607:F607"/>
    <mergeCell ref="B608:C608"/>
    <mergeCell ref="E608:F608"/>
    <mergeCell ref="B609:C609"/>
    <mergeCell ref="E609:F609"/>
    <mergeCell ref="B604:C604"/>
    <mergeCell ref="E604:F604"/>
    <mergeCell ref="B605:C605"/>
    <mergeCell ref="E605:F605"/>
    <mergeCell ref="B606:C606"/>
    <mergeCell ref="E606:F606"/>
    <mergeCell ref="B619:C619"/>
    <mergeCell ref="E619:F619"/>
    <mergeCell ref="B620:C620"/>
    <mergeCell ref="E620:F620"/>
    <mergeCell ref="B621:C621"/>
    <mergeCell ref="E621:F621"/>
    <mergeCell ref="B616:C616"/>
    <mergeCell ref="E616:F616"/>
    <mergeCell ref="B617:C617"/>
    <mergeCell ref="E617:F617"/>
    <mergeCell ref="B618:C618"/>
    <mergeCell ref="E618:F618"/>
    <mergeCell ref="B613:C613"/>
    <mergeCell ref="E613:F613"/>
    <mergeCell ref="B614:C614"/>
    <mergeCell ref="E614:F614"/>
    <mergeCell ref="B615:C615"/>
    <mergeCell ref="E615:F615"/>
    <mergeCell ref="B628:C628"/>
    <mergeCell ref="E628:F628"/>
    <mergeCell ref="B629:C629"/>
    <mergeCell ref="E629:F629"/>
    <mergeCell ref="B630:C630"/>
    <mergeCell ref="E630:F630"/>
    <mergeCell ref="B625:C625"/>
    <mergeCell ref="E625:F625"/>
    <mergeCell ref="B626:C626"/>
    <mergeCell ref="E626:F626"/>
    <mergeCell ref="B627:C627"/>
    <mergeCell ref="E627:F627"/>
    <mergeCell ref="B622:F622"/>
    <mergeCell ref="B623:C623"/>
    <mergeCell ref="E623:F623"/>
    <mergeCell ref="B624:C624"/>
    <mergeCell ref="E624:F624"/>
    <mergeCell ref="B637:C637"/>
    <mergeCell ref="E637:F637"/>
    <mergeCell ref="B638:C638"/>
    <mergeCell ref="E638:F638"/>
    <mergeCell ref="B639:C639"/>
    <mergeCell ref="E639:F639"/>
    <mergeCell ref="B634:C634"/>
    <mergeCell ref="E634:F634"/>
    <mergeCell ref="B635:C635"/>
    <mergeCell ref="E635:F635"/>
    <mergeCell ref="B636:C636"/>
    <mergeCell ref="E636:F636"/>
    <mergeCell ref="B631:C631"/>
    <mergeCell ref="E631:F631"/>
    <mergeCell ref="B632:C632"/>
    <mergeCell ref="E632:F632"/>
    <mergeCell ref="B633:F633"/>
    <mergeCell ref="B646:C646"/>
    <mergeCell ref="E646:F646"/>
    <mergeCell ref="B647:C647"/>
    <mergeCell ref="E647:F647"/>
    <mergeCell ref="B648:C648"/>
    <mergeCell ref="E648:F648"/>
    <mergeCell ref="B643:C643"/>
    <mergeCell ref="E643:F643"/>
    <mergeCell ref="B644:F644"/>
    <mergeCell ref="B645:C645"/>
    <mergeCell ref="E645:F645"/>
    <mergeCell ref="B640:C640"/>
    <mergeCell ref="E640:F640"/>
    <mergeCell ref="B641:C641"/>
    <mergeCell ref="E641:F641"/>
    <mergeCell ref="B642:C642"/>
    <mergeCell ref="E642:F642"/>
    <mergeCell ref="B655:F655"/>
    <mergeCell ref="B656:C656"/>
    <mergeCell ref="E656:F656"/>
    <mergeCell ref="B657:C657"/>
    <mergeCell ref="E657:F657"/>
    <mergeCell ref="B652:C652"/>
    <mergeCell ref="E652:F652"/>
    <mergeCell ref="B653:C653"/>
    <mergeCell ref="E653:F653"/>
    <mergeCell ref="B654:C654"/>
    <mergeCell ref="E654:F654"/>
    <mergeCell ref="B649:C649"/>
    <mergeCell ref="E649:F649"/>
    <mergeCell ref="B650:C650"/>
    <mergeCell ref="E650:F650"/>
    <mergeCell ref="B651:C651"/>
    <mergeCell ref="E651:F651"/>
    <mergeCell ref="B664:C664"/>
    <mergeCell ref="E664:F664"/>
    <mergeCell ref="B665:C665"/>
    <mergeCell ref="E665:F665"/>
    <mergeCell ref="B666:F666"/>
    <mergeCell ref="B661:C661"/>
    <mergeCell ref="E661:F661"/>
    <mergeCell ref="B662:C662"/>
    <mergeCell ref="E662:F662"/>
    <mergeCell ref="B663:C663"/>
    <mergeCell ref="E663:F663"/>
    <mergeCell ref="B658:C658"/>
    <mergeCell ref="E658:F658"/>
    <mergeCell ref="B659:C659"/>
    <mergeCell ref="E659:F659"/>
    <mergeCell ref="B660:C660"/>
    <mergeCell ref="E660:F660"/>
    <mergeCell ref="B673:C673"/>
    <mergeCell ref="E673:F673"/>
    <mergeCell ref="B674:C674"/>
    <mergeCell ref="E674:F674"/>
    <mergeCell ref="B675:C675"/>
    <mergeCell ref="E675:F675"/>
    <mergeCell ref="B670:C670"/>
    <mergeCell ref="E670:F670"/>
    <mergeCell ref="B671:C671"/>
    <mergeCell ref="E671:F671"/>
    <mergeCell ref="B672:C672"/>
    <mergeCell ref="E672:F672"/>
    <mergeCell ref="B667:C667"/>
    <mergeCell ref="E667:F667"/>
    <mergeCell ref="B668:C668"/>
    <mergeCell ref="E668:F668"/>
    <mergeCell ref="B669:C669"/>
    <mergeCell ref="E669:F669"/>
    <mergeCell ref="B682:C682"/>
    <mergeCell ref="E682:F682"/>
    <mergeCell ref="B683:C683"/>
    <mergeCell ref="E683:F683"/>
    <mergeCell ref="B684:C684"/>
    <mergeCell ref="E684:F684"/>
    <mergeCell ref="B679:C679"/>
    <mergeCell ref="E679:F679"/>
    <mergeCell ref="B680:C680"/>
    <mergeCell ref="E680:F680"/>
    <mergeCell ref="B681:C681"/>
    <mergeCell ref="E681:F681"/>
    <mergeCell ref="B676:C676"/>
    <mergeCell ref="E676:F676"/>
    <mergeCell ref="B677:F677"/>
    <mergeCell ref="B678:C678"/>
    <mergeCell ref="E678:F678"/>
    <mergeCell ref="B691:C691"/>
    <mergeCell ref="E691:F691"/>
    <mergeCell ref="B692:C692"/>
    <mergeCell ref="E692:F692"/>
    <mergeCell ref="B693:C693"/>
    <mergeCell ref="E693:F693"/>
    <mergeCell ref="B688:F688"/>
    <mergeCell ref="B689:C689"/>
    <mergeCell ref="E689:F689"/>
    <mergeCell ref="B690:C690"/>
    <mergeCell ref="E690:F690"/>
    <mergeCell ref="B685:C685"/>
    <mergeCell ref="E685:F685"/>
    <mergeCell ref="B686:C686"/>
    <mergeCell ref="E686:F686"/>
    <mergeCell ref="B687:C687"/>
    <mergeCell ref="E687:F687"/>
    <mergeCell ref="B700:C700"/>
    <mergeCell ref="E700:F700"/>
    <mergeCell ref="B701:C701"/>
    <mergeCell ref="E701:F701"/>
    <mergeCell ref="B702:C702"/>
    <mergeCell ref="E702:F702"/>
    <mergeCell ref="B697:C697"/>
    <mergeCell ref="E697:F697"/>
    <mergeCell ref="B698:C698"/>
    <mergeCell ref="E698:F698"/>
    <mergeCell ref="B699:F699"/>
    <mergeCell ref="B694:C694"/>
    <mergeCell ref="E694:F694"/>
    <mergeCell ref="B695:C695"/>
    <mergeCell ref="E695:F695"/>
    <mergeCell ref="B696:C696"/>
    <mergeCell ref="E696:F696"/>
    <mergeCell ref="B709:C709"/>
    <mergeCell ref="E709:F709"/>
    <mergeCell ref="B710:F710"/>
    <mergeCell ref="B711:C711"/>
    <mergeCell ref="E711:F711"/>
    <mergeCell ref="B706:C706"/>
    <mergeCell ref="E706:F706"/>
    <mergeCell ref="B707:C707"/>
    <mergeCell ref="E707:F707"/>
    <mergeCell ref="B708:C708"/>
    <mergeCell ref="E708:F708"/>
    <mergeCell ref="B703:C703"/>
    <mergeCell ref="E703:F703"/>
    <mergeCell ref="B704:C704"/>
    <mergeCell ref="E704:F704"/>
    <mergeCell ref="B705:C705"/>
    <mergeCell ref="E705:F705"/>
    <mergeCell ref="B718:C718"/>
    <mergeCell ref="E718:F718"/>
    <mergeCell ref="B719:C719"/>
    <mergeCell ref="E719:F719"/>
    <mergeCell ref="B720:C720"/>
    <mergeCell ref="E720:F720"/>
    <mergeCell ref="B715:C715"/>
    <mergeCell ref="E715:F715"/>
    <mergeCell ref="B716:C716"/>
    <mergeCell ref="E716:F716"/>
    <mergeCell ref="B717:C717"/>
    <mergeCell ref="E717:F717"/>
    <mergeCell ref="B712:C712"/>
    <mergeCell ref="E712:F712"/>
    <mergeCell ref="B713:C713"/>
    <mergeCell ref="E713:F713"/>
    <mergeCell ref="B714:C714"/>
    <mergeCell ref="E714:F714"/>
    <mergeCell ref="B732:F732"/>
    <mergeCell ref="B727:C727"/>
    <mergeCell ref="E727:F727"/>
    <mergeCell ref="B728:C728"/>
    <mergeCell ref="E728:F728"/>
    <mergeCell ref="B729:C729"/>
    <mergeCell ref="E729:F729"/>
    <mergeCell ref="B724:C724"/>
    <mergeCell ref="E724:F724"/>
    <mergeCell ref="B725:C725"/>
    <mergeCell ref="E725:F725"/>
    <mergeCell ref="B726:C726"/>
    <mergeCell ref="E726:F726"/>
    <mergeCell ref="B721:F721"/>
    <mergeCell ref="B722:C722"/>
    <mergeCell ref="E722:F722"/>
    <mergeCell ref="B723:C723"/>
    <mergeCell ref="E723:F723"/>
    <mergeCell ref="B1:F1"/>
    <mergeCell ref="B747:D748"/>
    <mergeCell ref="B3:F3"/>
    <mergeCell ref="B742:C742"/>
    <mergeCell ref="E742:F742"/>
    <mergeCell ref="B743:B746"/>
    <mergeCell ref="E743:F743"/>
    <mergeCell ref="E744:F744"/>
    <mergeCell ref="E745:F745"/>
    <mergeCell ref="E746:F746"/>
    <mergeCell ref="B739:C739"/>
    <mergeCell ref="E739:F739"/>
    <mergeCell ref="B740:C740"/>
    <mergeCell ref="E740:F740"/>
    <mergeCell ref="B741:C741"/>
    <mergeCell ref="E741:F741"/>
    <mergeCell ref="B736:C736"/>
    <mergeCell ref="E736:F736"/>
    <mergeCell ref="B737:C737"/>
    <mergeCell ref="E737:F737"/>
    <mergeCell ref="B738:C738"/>
    <mergeCell ref="E738:F738"/>
    <mergeCell ref="B733:C733"/>
    <mergeCell ref="E733:F733"/>
    <mergeCell ref="B734:C734"/>
    <mergeCell ref="E734:F734"/>
    <mergeCell ref="B735:C735"/>
    <mergeCell ref="E735:F735"/>
    <mergeCell ref="B730:C730"/>
    <mergeCell ref="E730:F730"/>
    <mergeCell ref="B731:C731"/>
    <mergeCell ref="E731:F73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26"/>
  <sheetViews>
    <sheetView showGridLines="0" zoomScaleNormal="100" workbookViewId="0">
      <selection activeCell="A25" sqref="A25"/>
    </sheetView>
  </sheetViews>
  <sheetFormatPr baseColWidth="10" defaultColWidth="0" defaultRowHeight="15" zeroHeight="1"/>
  <cols>
    <col min="1" max="1" width="3.7109375" customWidth="1"/>
    <col min="2" max="2" width="56.7109375" bestFit="1" customWidth="1"/>
    <col min="3" max="4" width="11.42578125" customWidth="1"/>
    <col min="5" max="5" width="3.5703125" customWidth="1"/>
    <col min="6" max="16384" width="11.42578125" hidden="1"/>
  </cols>
  <sheetData>
    <row r="1" spans="2:4" ht="41.25" customHeight="1">
      <c r="B1" s="247"/>
      <c r="C1" s="247"/>
      <c r="D1" s="247"/>
    </row>
    <row r="2" spans="2:4" ht="15.75">
      <c r="B2" s="107"/>
      <c r="C2" s="107"/>
      <c r="D2" s="107"/>
    </row>
    <row r="3" spans="2:4" ht="42" customHeight="1">
      <c r="B3" s="242" t="s">
        <v>15</v>
      </c>
      <c r="C3" s="242"/>
      <c r="D3" s="242"/>
    </row>
    <row r="4" spans="2:4" ht="66.75" customHeight="1">
      <c r="B4" s="282" t="s">
        <v>29</v>
      </c>
      <c r="C4" s="245" t="s">
        <v>16</v>
      </c>
      <c r="D4" s="245"/>
    </row>
    <row r="5" spans="2:4" ht="15.75">
      <c r="B5" s="282"/>
      <c r="C5" s="175">
        <v>2022</v>
      </c>
      <c r="D5" s="175">
        <v>2023</v>
      </c>
    </row>
    <row r="6" spans="2:4" ht="15.75">
      <c r="B6" s="221" t="s">
        <v>30</v>
      </c>
      <c r="C6" s="101"/>
      <c r="D6" s="101"/>
    </row>
    <row r="7" spans="2:4" ht="15.75">
      <c r="B7" s="222" t="s">
        <v>31</v>
      </c>
      <c r="C7" s="7">
        <v>1</v>
      </c>
      <c r="D7" s="7">
        <v>1</v>
      </c>
    </row>
    <row r="8" spans="2:4" ht="15.75">
      <c r="B8" s="222" t="s">
        <v>32</v>
      </c>
      <c r="C8" s="8">
        <v>1</v>
      </c>
      <c r="D8" s="8">
        <v>1</v>
      </c>
    </row>
    <row r="9" spans="2:4" ht="15.75">
      <c r="B9" s="222" t="s">
        <v>33</v>
      </c>
      <c r="C9" s="7">
        <v>0</v>
      </c>
      <c r="D9" s="7">
        <v>1</v>
      </c>
    </row>
    <row r="10" spans="2:4" ht="15.75">
      <c r="B10" s="222" t="s">
        <v>34</v>
      </c>
      <c r="C10" s="8">
        <v>1</v>
      </c>
      <c r="D10" s="8">
        <v>1</v>
      </c>
    </row>
    <row r="11" spans="2:4" ht="15.75">
      <c r="B11" s="222" t="s">
        <v>35</v>
      </c>
      <c r="C11" s="7">
        <v>0</v>
      </c>
      <c r="D11" s="7">
        <v>1</v>
      </c>
    </row>
    <row r="12" spans="2:4" ht="15.75">
      <c r="B12" s="222" t="s">
        <v>36</v>
      </c>
      <c r="C12" s="8">
        <v>1</v>
      </c>
      <c r="D12" s="8">
        <v>1</v>
      </c>
    </row>
    <row r="13" spans="2:4" ht="15.75">
      <c r="B13" s="222" t="s">
        <v>37</v>
      </c>
      <c r="C13" s="7">
        <v>1</v>
      </c>
      <c r="D13" s="7">
        <v>1</v>
      </c>
    </row>
    <row r="14" spans="2:4" ht="15.75">
      <c r="B14" s="222" t="s">
        <v>38</v>
      </c>
      <c r="C14" s="8">
        <v>1</v>
      </c>
      <c r="D14" s="8">
        <v>1</v>
      </c>
    </row>
    <row r="15" spans="2:4" ht="15.75">
      <c r="B15" s="222" t="s">
        <v>39</v>
      </c>
      <c r="C15" s="7">
        <v>1</v>
      </c>
      <c r="D15" s="7">
        <v>1</v>
      </c>
    </row>
    <row r="16" spans="2:4" ht="15.75">
      <c r="B16" s="222" t="s">
        <v>40</v>
      </c>
      <c r="C16" s="8">
        <v>1</v>
      </c>
      <c r="D16" s="8">
        <v>1</v>
      </c>
    </row>
    <row r="17" spans="2:4" ht="15.75">
      <c r="B17" s="222" t="s">
        <v>41</v>
      </c>
      <c r="C17" s="7">
        <v>0</v>
      </c>
      <c r="D17" s="7">
        <v>1</v>
      </c>
    </row>
    <row r="18" spans="2:4" ht="15.75">
      <c r="B18" s="223" t="s">
        <v>49</v>
      </c>
      <c r="C18" s="102"/>
      <c r="D18" s="102"/>
    </row>
    <row r="19" spans="2:4" ht="15.75">
      <c r="B19" s="222" t="s">
        <v>50</v>
      </c>
      <c r="C19" s="8">
        <v>1</v>
      </c>
      <c r="D19" s="8">
        <v>1</v>
      </c>
    </row>
    <row r="20" spans="2:4" ht="15.75">
      <c r="B20" s="109" t="s">
        <v>42</v>
      </c>
      <c r="C20" s="110">
        <v>9</v>
      </c>
      <c r="D20" s="110">
        <v>12</v>
      </c>
    </row>
    <row r="21" spans="2:4"/>
    <row r="22" spans="2:4">
      <c r="B22" s="187" t="s">
        <v>400</v>
      </c>
    </row>
    <row r="23" spans="2:4" ht="138.75" customHeight="1">
      <c r="B23" s="263" t="s">
        <v>401</v>
      </c>
      <c r="C23" s="263"/>
      <c r="D23" s="263"/>
    </row>
    <row r="24" spans="2:4">
      <c r="B24" s="103"/>
      <c r="C24" s="103"/>
      <c r="D24" s="103"/>
    </row>
    <row r="25" spans="2:4">
      <c r="B25" s="178" t="s">
        <v>390</v>
      </c>
      <c r="C25" s="103"/>
      <c r="D25" s="103"/>
    </row>
    <row r="26" spans="2:4"/>
  </sheetData>
  <mergeCells count="5">
    <mergeCell ref="C4:D4"/>
    <mergeCell ref="B3:D3"/>
    <mergeCell ref="B23:D23"/>
    <mergeCell ref="B1:D1"/>
    <mergeCell ref="B4:B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G90"/>
  <sheetViews>
    <sheetView showGridLines="0" zoomScale="85" zoomScaleNormal="85" workbookViewId="0">
      <selection activeCell="A89" sqref="A89"/>
    </sheetView>
  </sheetViews>
  <sheetFormatPr baseColWidth="10" defaultColWidth="0" defaultRowHeight="15" zeroHeight="1"/>
  <cols>
    <col min="1" max="1" width="3.7109375" customWidth="1"/>
    <col min="2" max="2" width="67.7109375" customWidth="1"/>
    <col min="3" max="5" width="11.42578125" customWidth="1"/>
    <col min="6" max="6" width="12.28515625" customWidth="1"/>
    <col min="7" max="7" width="3.42578125" customWidth="1"/>
    <col min="8" max="16384" width="11.42578125" hidden="1"/>
  </cols>
  <sheetData>
    <row r="1" spans="2:6" ht="58.5" customHeight="1"/>
    <row r="2" spans="2:6">
      <c r="B2" s="241"/>
      <c r="C2" s="241"/>
      <c r="D2" s="241"/>
      <c r="E2" s="241"/>
      <c r="F2" s="241"/>
    </row>
    <row r="3" spans="2:6" ht="32.25" customHeight="1">
      <c r="B3" s="242" t="s">
        <v>182</v>
      </c>
      <c r="C3" s="242"/>
      <c r="D3" s="242"/>
      <c r="E3" s="242"/>
      <c r="F3" s="242"/>
    </row>
    <row r="4" spans="2:6" ht="56.25" customHeight="1">
      <c r="B4" s="243" t="s">
        <v>183</v>
      </c>
      <c r="C4" s="245" t="s">
        <v>17</v>
      </c>
      <c r="D4" s="246"/>
      <c r="E4" s="245" t="s">
        <v>18</v>
      </c>
      <c r="F4" s="246"/>
    </row>
    <row r="5" spans="2:6" ht="15.75">
      <c r="B5" s="244"/>
      <c r="C5" s="156">
        <v>2022</v>
      </c>
      <c r="D5" s="157">
        <v>2023</v>
      </c>
      <c r="E5" s="156">
        <v>2022</v>
      </c>
      <c r="F5" s="157">
        <v>2023</v>
      </c>
    </row>
    <row r="6" spans="2:6" ht="15.75">
      <c r="B6" s="197" t="s">
        <v>30</v>
      </c>
      <c r="C6" s="122">
        <f>SUM(C7:C17)</f>
        <v>11</v>
      </c>
      <c r="D6" s="122">
        <f>SUM(D7:D17)</f>
        <v>11</v>
      </c>
      <c r="E6" s="122">
        <f>SUM(E7:E17)</f>
        <v>11</v>
      </c>
      <c r="F6" s="122">
        <f>SUM(F7:F17)</f>
        <v>11</v>
      </c>
    </row>
    <row r="7" spans="2:6" ht="15.75">
      <c r="B7" s="198" t="s">
        <v>31</v>
      </c>
      <c r="C7" s="123">
        <v>1</v>
      </c>
      <c r="D7" s="123">
        <v>1</v>
      </c>
      <c r="E7" s="123">
        <v>1</v>
      </c>
      <c r="F7" s="123">
        <v>1</v>
      </c>
    </row>
    <row r="8" spans="2:6" ht="15.75">
      <c r="B8" s="199" t="s">
        <v>32</v>
      </c>
      <c r="C8" s="124">
        <v>1</v>
      </c>
      <c r="D8" s="124">
        <v>1</v>
      </c>
      <c r="E8" s="124">
        <v>1</v>
      </c>
      <c r="F8" s="124">
        <v>1</v>
      </c>
    </row>
    <row r="9" spans="2:6" ht="15.75">
      <c r="B9" s="198" t="s">
        <v>33</v>
      </c>
      <c r="C9" s="123">
        <v>1</v>
      </c>
      <c r="D9" s="123">
        <v>1</v>
      </c>
      <c r="E9" s="123">
        <v>1</v>
      </c>
      <c r="F9" s="123">
        <v>1</v>
      </c>
    </row>
    <row r="10" spans="2:6" ht="15.75">
      <c r="B10" s="198" t="s">
        <v>34</v>
      </c>
      <c r="C10" s="124">
        <v>1</v>
      </c>
      <c r="D10" s="124">
        <v>1</v>
      </c>
      <c r="E10" s="124">
        <v>1</v>
      </c>
      <c r="F10" s="124">
        <v>1</v>
      </c>
    </row>
    <row r="11" spans="2:6" ht="15.75">
      <c r="B11" s="198" t="s">
        <v>35</v>
      </c>
      <c r="C11" s="123">
        <v>1</v>
      </c>
      <c r="D11" s="123">
        <v>1</v>
      </c>
      <c r="E11" s="123">
        <v>1</v>
      </c>
      <c r="F11" s="123">
        <v>1</v>
      </c>
    </row>
    <row r="12" spans="2:6" ht="15.75">
      <c r="B12" s="198" t="s">
        <v>36</v>
      </c>
      <c r="C12" s="124">
        <v>1</v>
      </c>
      <c r="D12" s="124">
        <v>1</v>
      </c>
      <c r="E12" s="124">
        <v>1</v>
      </c>
      <c r="F12" s="124">
        <v>1</v>
      </c>
    </row>
    <row r="13" spans="2:6" ht="15.75">
      <c r="B13" s="198" t="s">
        <v>37</v>
      </c>
      <c r="C13" s="123">
        <v>1</v>
      </c>
      <c r="D13" s="123">
        <v>1</v>
      </c>
      <c r="E13" s="123">
        <v>1</v>
      </c>
      <c r="F13" s="123">
        <v>1</v>
      </c>
    </row>
    <row r="14" spans="2:6" ht="15.75">
      <c r="B14" s="198" t="s">
        <v>38</v>
      </c>
      <c r="C14" s="124">
        <v>1</v>
      </c>
      <c r="D14" s="124">
        <v>1</v>
      </c>
      <c r="E14" s="124">
        <v>1</v>
      </c>
      <c r="F14" s="124">
        <v>1</v>
      </c>
    </row>
    <row r="15" spans="2:6" ht="15.75">
      <c r="B15" s="198" t="s">
        <v>39</v>
      </c>
      <c r="C15" s="123">
        <v>1</v>
      </c>
      <c r="D15" s="123">
        <v>1</v>
      </c>
      <c r="E15" s="123">
        <v>1</v>
      </c>
      <c r="F15" s="123">
        <v>1</v>
      </c>
    </row>
    <row r="16" spans="2:6" ht="15.75">
      <c r="B16" s="198" t="s">
        <v>40</v>
      </c>
      <c r="C16" s="124">
        <v>1</v>
      </c>
      <c r="D16" s="124">
        <v>1</v>
      </c>
      <c r="E16" s="124">
        <v>1</v>
      </c>
      <c r="F16" s="124">
        <v>1</v>
      </c>
    </row>
    <row r="17" spans="2:6" ht="15.75">
      <c r="B17" s="198" t="s">
        <v>41</v>
      </c>
      <c r="C17" s="123">
        <v>1</v>
      </c>
      <c r="D17" s="123">
        <v>1</v>
      </c>
      <c r="E17" s="123">
        <v>1</v>
      </c>
      <c r="F17" s="123">
        <v>1</v>
      </c>
    </row>
    <row r="18" spans="2:6" ht="15.75">
      <c r="B18" s="197" t="s">
        <v>184</v>
      </c>
      <c r="C18" s="122">
        <f>SUM(C19:C24)</f>
        <v>6</v>
      </c>
      <c r="D18" s="122">
        <f>SUM(D19:D24)</f>
        <v>6</v>
      </c>
      <c r="E18" s="122">
        <f>SUM(E19:E24)</f>
        <v>5</v>
      </c>
      <c r="F18" s="122">
        <f>SUM(F19:F24)</f>
        <v>6</v>
      </c>
    </row>
    <row r="19" spans="2:6" ht="15.75">
      <c r="B19" s="198" t="s">
        <v>119</v>
      </c>
      <c r="C19" s="123">
        <v>1</v>
      </c>
      <c r="D19" s="123">
        <v>1</v>
      </c>
      <c r="E19" s="123">
        <v>0</v>
      </c>
      <c r="F19" s="123">
        <v>1</v>
      </c>
    </row>
    <row r="20" spans="2:6" ht="15.75">
      <c r="B20" s="198" t="s">
        <v>120</v>
      </c>
      <c r="C20" s="124">
        <v>1</v>
      </c>
      <c r="D20" s="124">
        <v>1</v>
      </c>
      <c r="E20" s="124">
        <v>1</v>
      </c>
      <c r="F20" s="124">
        <v>1</v>
      </c>
    </row>
    <row r="21" spans="2:6" ht="15.75">
      <c r="B21" s="199" t="s">
        <v>121</v>
      </c>
      <c r="C21" s="123">
        <v>1</v>
      </c>
      <c r="D21" s="123">
        <v>1</v>
      </c>
      <c r="E21" s="123">
        <v>1</v>
      </c>
      <c r="F21" s="123">
        <v>1</v>
      </c>
    </row>
    <row r="22" spans="2:6" ht="15.75">
      <c r="B22" s="198" t="s">
        <v>122</v>
      </c>
      <c r="C22" s="124">
        <v>1</v>
      </c>
      <c r="D22" s="124">
        <v>1</v>
      </c>
      <c r="E22" s="124">
        <v>1</v>
      </c>
      <c r="F22" s="124">
        <v>1</v>
      </c>
    </row>
    <row r="23" spans="2:6" ht="15.75">
      <c r="B23" s="198" t="s">
        <v>123</v>
      </c>
      <c r="C23" s="123">
        <v>1</v>
      </c>
      <c r="D23" s="123">
        <v>1</v>
      </c>
      <c r="E23" s="123">
        <v>1</v>
      </c>
      <c r="F23" s="123">
        <v>1</v>
      </c>
    </row>
    <row r="24" spans="2:6" ht="15.75">
      <c r="B24" s="198" t="s">
        <v>124</v>
      </c>
      <c r="C24" s="124">
        <v>1</v>
      </c>
      <c r="D24" s="124">
        <v>1</v>
      </c>
      <c r="E24" s="124">
        <v>1</v>
      </c>
      <c r="F24" s="124">
        <v>1</v>
      </c>
    </row>
    <row r="25" spans="2:6" ht="15.75">
      <c r="B25" s="197" t="s">
        <v>0</v>
      </c>
      <c r="C25" s="122">
        <f>SUM(C26:C62)</f>
        <v>31</v>
      </c>
      <c r="D25" s="122">
        <f>SUM(D26:D62)</f>
        <v>32</v>
      </c>
      <c r="E25" s="122">
        <f>SUM(E26:E62)</f>
        <v>31</v>
      </c>
      <c r="F25" s="122">
        <f>SUM(F26:F62)</f>
        <v>36</v>
      </c>
    </row>
    <row r="26" spans="2:6" ht="15.75">
      <c r="B26" s="198" t="s">
        <v>185</v>
      </c>
      <c r="C26" s="125" t="s">
        <v>28</v>
      </c>
      <c r="D26" s="125">
        <v>0</v>
      </c>
      <c r="E26" s="125" t="s">
        <v>28</v>
      </c>
      <c r="F26" s="125">
        <v>1</v>
      </c>
    </row>
    <row r="27" spans="2:6" ht="15.75">
      <c r="B27" s="198" t="s">
        <v>125</v>
      </c>
      <c r="C27" s="123">
        <v>1</v>
      </c>
      <c r="D27" s="123">
        <v>1</v>
      </c>
      <c r="E27" s="123">
        <v>1</v>
      </c>
      <c r="F27" s="123">
        <v>1</v>
      </c>
    </row>
    <row r="28" spans="2:6" ht="15.75">
      <c r="B28" s="198" t="s">
        <v>126</v>
      </c>
      <c r="C28" s="124">
        <v>1</v>
      </c>
      <c r="D28" s="124">
        <v>1</v>
      </c>
      <c r="E28" s="124">
        <v>1</v>
      </c>
      <c r="F28" s="124">
        <v>1</v>
      </c>
    </row>
    <row r="29" spans="2:6" ht="15.75">
      <c r="B29" s="199" t="s">
        <v>127</v>
      </c>
      <c r="C29" s="123">
        <v>1</v>
      </c>
      <c r="D29" s="123">
        <v>1</v>
      </c>
      <c r="E29" s="123">
        <v>1</v>
      </c>
      <c r="F29" s="123">
        <v>1</v>
      </c>
    </row>
    <row r="30" spans="2:6" ht="15.75">
      <c r="B30" s="198" t="s">
        <v>128</v>
      </c>
      <c r="C30" s="124">
        <v>1</v>
      </c>
      <c r="D30" s="124">
        <v>1</v>
      </c>
      <c r="E30" s="124">
        <v>1</v>
      </c>
      <c r="F30" s="124">
        <v>1</v>
      </c>
    </row>
    <row r="31" spans="2:6" ht="15.75">
      <c r="B31" s="198" t="s">
        <v>129</v>
      </c>
      <c r="C31" s="123">
        <v>1</v>
      </c>
      <c r="D31" s="123">
        <v>1</v>
      </c>
      <c r="E31" s="123">
        <v>1</v>
      </c>
      <c r="F31" s="123">
        <v>1</v>
      </c>
    </row>
    <row r="32" spans="2:6" ht="15.75">
      <c r="B32" s="198" t="s">
        <v>130</v>
      </c>
      <c r="C32" s="124">
        <v>1</v>
      </c>
      <c r="D32" s="124">
        <v>1</v>
      </c>
      <c r="E32" s="124">
        <v>1</v>
      </c>
      <c r="F32" s="124">
        <v>1</v>
      </c>
    </row>
    <row r="33" spans="2:6" ht="15.75">
      <c r="B33" s="198" t="s">
        <v>131</v>
      </c>
      <c r="C33" s="123">
        <v>1</v>
      </c>
      <c r="D33" s="123">
        <v>1</v>
      </c>
      <c r="E33" s="123">
        <v>1</v>
      </c>
      <c r="F33" s="123">
        <v>1</v>
      </c>
    </row>
    <row r="34" spans="2:6" ht="15.75">
      <c r="B34" s="198" t="s">
        <v>186</v>
      </c>
      <c r="C34" s="124" t="s">
        <v>28</v>
      </c>
      <c r="D34" s="124">
        <v>0</v>
      </c>
      <c r="E34" s="124" t="s">
        <v>28</v>
      </c>
      <c r="F34" s="124">
        <v>1</v>
      </c>
    </row>
    <row r="35" spans="2:6" ht="15.75">
      <c r="B35" s="198" t="s">
        <v>132</v>
      </c>
      <c r="C35" s="123">
        <v>1</v>
      </c>
      <c r="D35" s="123">
        <v>1</v>
      </c>
      <c r="E35" s="123">
        <v>1</v>
      </c>
      <c r="F35" s="123">
        <v>1</v>
      </c>
    </row>
    <row r="36" spans="2:6" ht="15.75">
      <c r="B36" s="198" t="s">
        <v>168</v>
      </c>
      <c r="C36" s="124" t="s">
        <v>28</v>
      </c>
      <c r="D36" s="124">
        <v>0</v>
      </c>
      <c r="E36" s="124" t="s">
        <v>28</v>
      </c>
      <c r="F36" s="124">
        <v>1</v>
      </c>
    </row>
    <row r="37" spans="2:6" ht="15.75">
      <c r="B37" s="198" t="s">
        <v>133</v>
      </c>
      <c r="C37" s="123">
        <v>1</v>
      </c>
      <c r="D37" s="123">
        <v>1</v>
      </c>
      <c r="E37" s="123">
        <v>1</v>
      </c>
      <c r="F37" s="123">
        <v>1</v>
      </c>
    </row>
    <row r="38" spans="2:6" ht="15.75">
      <c r="B38" s="198" t="s">
        <v>134</v>
      </c>
      <c r="C38" s="124">
        <v>1</v>
      </c>
      <c r="D38" s="124">
        <v>1</v>
      </c>
      <c r="E38" s="124">
        <v>1</v>
      </c>
      <c r="F38" s="124">
        <v>1</v>
      </c>
    </row>
    <row r="39" spans="2:6" ht="15.75">
      <c r="B39" s="198" t="s">
        <v>135</v>
      </c>
      <c r="C39" s="123">
        <v>1</v>
      </c>
      <c r="D39" s="123">
        <v>1</v>
      </c>
      <c r="E39" s="123">
        <v>1</v>
      </c>
      <c r="F39" s="123">
        <v>1</v>
      </c>
    </row>
    <row r="40" spans="2:6" ht="15.75">
      <c r="B40" s="198" t="s">
        <v>169</v>
      </c>
      <c r="C40" s="124" t="s">
        <v>28</v>
      </c>
      <c r="D40" s="124">
        <v>1</v>
      </c>
      <c r="E40" s="124" t="s">
        <v>28</v>
      </c>
      <c r="F40" s="124">
        <v>1</v>
      </c>
    </row>
    <row r="41" spans="2:6" ht="15.75">
      <c r="B41" s="198" t="s">
        <v>136</v>
      </c>
      <c r="C41" s="123">
        <v>1</v>
      </c>
      <c r="D41" s="123">
        <v>1</v>
      </c>
      <c r="E41" s="123">
        <v>1</v>
      </c>
      <c r="F41" s="123">
        <v>1</v>
      </c>
    </row>
    <row r="42" spans="2:6" ht="15.75">
      <c r="B42" s="198" t="s">
        <v>137</v>
      </c>
      <c r="C42" s="124">
        <v>1</v>
      </c>
      <c r="D42" s="124">
        <v>1</v>
      </c>
      <c r="E42" s="124">
        <v>1</v>
      </c>
      <c r="F42" s="124">
        <v>1</v>
      </c>
    </row>
    <row r="43" spans="2:6" ht="15.75">
      <c r="B43" s="198" t="s">
        <v>138</v>
      </c>
      <c r="C43" s="123">
        <v>1</v>
      </c>
      <c r="D43" s="123">
        <v>1</v>
      </c>
      <c r="E43" s="123">
        <v>1</v>
      </c>
      <c r="F43" s="123">
        <v>1</v>
      </c>
    </row>
    <row r="44" spans="2:6" ht="15.75">
      <c r="B44" s="198" t="s">
        <v>139</v>
      </c>
      <c r="C44" s="124">
        <v>1</v>
      </c>
      <c r="D44" s="124">
        <v>1</v>
      </c>
      <c r="E44" s="124">
        <v>1</v>
      </c>
      <c r="F44" s="124">
        <v>1</v>
      </c>
    </row>
    <row r="45" spans="2:6" ht="15.75">
      <c r="B45" s="198" t="s">
        <v>140</v>
      </c>
      <c r="C45" s="123">
        <v>1</v>
      </c>
      <c r="D45" s="123">
        <v>1</v>
      </c>
      <c r="E45" s="123">
        <v>1</v>
      </c>
      <c r="F45" s="123">
        <v>1</v>
      </c>
    </row>
    <row r="46" spans="2:6" ht="15.75">
      <c r="B46" s="198" t="s">
        <v>141</v>
      </c>
      <c r="C46" s="124">
        <v>1</v>
      </c>
      <c r="D46" s="124">
        <v>1</v>
      </c>
      <c r="E46" s="124">
        <v>1</v>
      </c>
      <c r="F46" s="124">
        <v>1</v>
      </c>
    </row>
    <row r="47" spans="2:6" ht="15.75">
      <c r="B47" s="198" t="s">
        <v>142</v>
      </c>
      <c r="C47" s="123">
        <v>1</v>
      </c>
      <c r="D47" s="123">
        <v>1</v>
      </c>
      <c r="E47" s="123">
        <v>1</v>
      </c>
      <c r="F47" s="123">
        <v>1</v>
      </c>
    </row>
    <row r="48" spans="2:6" ht="15.75">
      <c r="B48" s="198" t="s">
        <v>143</v>
      </c>
      <c r="C48" s="124">
        <v>1</v>
      </c>
      <c r="D48" s="124">
        <v>1</v>
      </c>
      <c r="E48" s="124">
        <v>1</v>
      </c>
      <c r="F48" s="124">
        <v>1</v>
      </c>
    </row>
    <row r="49" spans="2:6" ht="15.75">
      <c r="B49" s="198" t="s">
        <v>144</v>
      </c>
      <c r="C49" s="123">
        <v>1</v>
      </c>
      <c r="D49" s="123">
        <v>1</v>
      </c>
      <c r="E49" s="123">
        <v>1</v>
      </c>
      <c r="F49" s="123">
        <v>1</v>
      </c>
    </row>
    <row r="50" spans="2:6" ht="15.75">
      <c r="B50" s="198" t="s">
        <v>145</v>
      </c>
      <c r="C50" s="124">
        <v>1</v>
      </c>
      <c r="D50" s="124">
        <v>1</v>
      </c>
      <c r="E50" s="124">
        <v>1</v>
      </c>
      <c r="F50" s="124">
        <v>1</v>
      </c>
    </row>
    <row r="51" spans="2:6" ht="15.75">
      <c r="B51" s="198" t="s">
        <v>146</v>
      </c>
      <c r="C51" s="123">
        <v>1</v>
      </c>
      <c r="D51" s="123">
        <v>1</v>
      </c>
      <c r="E51" s="123">
        <v>1</v>
      </c>
      <c r="F51" s="123">
        <v>1</v>
      </c>
    </row>
    <row r="52" spans="2:6" ht="15.75">
      <c r="B52" s="198" t="s">
        <v>1</v>
      </c>
      <c r="C52" s="124">
        <v>1</v>
      </c>
      <c r="D52" s="124">
        <v>1</v>
      </c>
      <c r="E52" s="124">
        <v>1</v>
      </c>
      <c r="F52" s="124">
        <v>1</v>
      </c>
    </row>
    <row r="53" spans="2:6" ht="15.75">
      <c r="B53" s="198" t="s">
        <v>147</v>
      </c>
      <c r="C53" s="123">
        <v>1</v>
      </c>
      <c r="D53" s="123">
        <v>1</v>
      </c>
      <c r="E53" s="123">
        <v>1</v>
      </c>
      <c r="F53" s="123">
        <v>1</v>
      </c>
    </row>
    <row r="54" spans="2:6" ht="15.75">
      <c r="B54" s="198" t="s">
        <v>148</v>
      </c>
      <c r="C54" s="124">
        <v>1</v>
      </c>
      <c r="D54" s="124">
        <v>1</v>
      </c>
      <c r="E54" s="124">
        <v>1</v>
      </c>
      <c r="F54" s="124">
        <v>1</v>
      </c>
    </row>
    <row r="55" spans="2:6" ht="15.75">
      <c r="B55" s="198" t="s">
        <v>149</v>
      </c>
      <c r="C55" s="123">
        <v>1</v>
      </c>
      <c r="D55" s="123">
        <v>1</v>
      </c>
      <c r="E55" s="123">
        <v>1</v>
      </c>
      <c r="F55" s="123">
        <v>1</v>
      </c>
    </row>
    <row r="56" spans="2:6" ht="15.75">
      <c r="B56" s="198" t="s">
        <v>150</v>
      </c>
      <c r="C56" s="124">
        <v>1</v>
      </c>
      <c r="D56" s="124">
        <v>1</v>
      </c>
      <c r="E56" s="124">
        <v>1</v>
      </c>
      <c r="F56" s="124">
        <v>1</v>
      </c>
    </row>
    <row r="57" spans="2:6" ht="15.75">
      <c r="B57" s="198" t="s">
        <v>151</v>
      </c>
      <c r="C57" s="123">
        <v>1</v>
      </c>
      <c r="D57" s="123">
        <v>1</v>
      </c>
      <c r="E57" s="123">
        <v>1</v>
      </c>
      <c r="F57" s="123">
        <v>1</v>
      </c>
    </row>
    <row r="58" spans="2:6" ht="15.75">
      <c r="B58" s="198" t="s">
        <v>152</v>
      </c>
      <c r="C58" s="124">
        <v>1</v>
      </c>
      <c r="D58" s="124">
        <v>1</v>
      </c>
      <c r="E58" s="124">
        <v>1</v>
      </c>
      <c r="F58" s="124">
        <v>1</v>
      </c>
    </row>
    <row r="59" spans="2:6" ht="15.75">
      <c r="B59" s="198" t="s">
        <v>153</v>
      </c>
      <c r="C59" s="123">
        <v>0</v>
      </c>
      <c r="D59" s="123">
        <v>0</v>
      </c>
      <c r="E59" s="123">
        <v>0</v>
      </c>
      <c r="F59" s="123">
        <v>0</v>
      </c>
    </row>
    <row r="60" spans="2:6" ht="15.75">
      <c r="B60" s="198" t="s">
        <v>170</v>
      </c>
      <c r="C60" s="124" t="s">
        <v>28</v>
      </c>
      <c r="D60" s="124">
        <v>0</v>
      </c>
      <c r="E60" s="124" t="s">
        <v>28</v>
      </c>
      <c r="F60" s="124">
        <v>1</v>
      </c>
    </row>
    <row r="61" spans="2:6" ht="15.75">
      <c r="B61" s="198" t="s">
        <v>154</v>
      </c>
      <c r="C61" s="123">
        <v>1</v>
      </c>
      <c r="D61" s="123">
        <v>1</v>
      </c>
      <c r="E61" s="123">
        <v>1</v>
      </c>
      <c r="F61" s="123">
        <v>1</v>
      </c>
    </row>
    <row r="62" spans="2:6" ht="15.75">
      <c r="B62" s="198" t="s">
        <v>155</v>
      </c>
      <c r="C62" s="124">
        <v>1</v>
      </c>
      <c r="D62" s="124">
        <v>1</v>
      </c>
      <c r="E62" s="124">
        <v>1</v>
      </c>
      <c r="F62" s="124">
        <v>1</v>
      </c>
    </row>
    <row r="63" spans="2:6" ht="15.75">
      <c r="B63" s="197" t="s">
        <v>187</v>
      </c>
      <c r="C63" s="122">
        <f>C64</f>
        <v>1</v>
      </c>
      <c r="D63" s="122">
        <f>D64</f>
        <v>1</v>
      </c>
      <c r="E63" s="122">
        <f>E64</f>
        <v>1</v>
      </c>
      <c r="F63" s="122">
        <f>F64</f>
        <v>1</v>
      </c>
    </row>
    <row r="64" spans="2:6" ht="15.75">
      <c r="B64" s="199" t="s">
        <v>50</v>
      </c>
      <c r="C64" s="124">
        <v>1</v>
      </c>
      <c r="D64" s="124">
        <v>1</v>
      </c>
      <c r="E64" s="124">
        <v>1</v>
      </c>
      <c r="F64" s="124">
        <v>1</v>
      </c>
    </row>
    <row r="65" spans="2:6" ht="15.75">
      <c r="B65" s="197" t="s">
        <v>188</v>
      </c>
      <c r="C65" s="122">
        <f>C66</f>
        <v>1</v>
      </c>
      <c r="D65" s="122">
        <f>D66</f>
        <v>1</v>
      </c>
      <c r="E65" s="122">
        <f>E66</f>
        <v>1</v>
      </c>
      <c r="F65" s="122">
        <f>F66</f>
        <v>1</v>
      </c>
    </row>
    <row r="66" spans="2:6" ht="15.75">
      <c r="B66" s="199" t="s">
        <v>118</v>
      </c>
      <c r="C66" s="124">
        <v>1</v>
      </c>
      <c r="D66" s="124">
        <v>1</v>
      </c>
      <c r="E66" s="124">
        <v>1</v>
      </c>
      <c r="F66" s="124">
        <v>1</v>
      </c>
    </row>
    <row r="67" spans="2:6" ht="15.75">
      <c r="B67" s="197" t="s">
        <v>189</v>
      </c>
      <c r="C67" s="122">
        <f>C68</f>
        <v>1</v>
      </c>
      <c r="D67" s="122">
        <f>D68</f>
        <v>1</v>
      </c>
      <c r="E67" s="122">
        <f>E68</f>
        <v>1</v>
      </c>
      <c r="F67" s="122">
        <f>F68</f>
        <v>1</v>
      </c>
    </row>
    <row r="68" spans="2:6" ht="15.75">
      <c r="B68" s="199" t="s">
        <v>116</v>
      </c>
      <c r="C68" s="124">
        <v>1</v>
      </c>
      <c r="D68" s="124">
        <v>1</v>
      </c>
      <c r="E68" s="124">
        <v>1</v>
      </c>
      <c r="F68" s="124">
        <v>1</v>
      </c>
    </row>
    <row r="69" spans="2:6" ht="15.75">
      <c r="B69" s="197" t="s">
        <v>190</v>
      </c>
      <c r="C69" s="122">
        <f>SUM(C70:C80)</f>
        <v>4</v>
      </c>
      <c r="D69" s="122">
        <f>SUM(D70:D80)</f>
        <v>6</v>
      </c>
      <c r="E69" s="122">
        <f>SUM(E70:E80)</f>
        <v>5</v>
      </c>
      <c r="F69" s="122">
        <f>SUM(F70:F80)</f>
        <v>6</v>
      </c>
    </row>
    <row r="70" spans="2:6" ht="15.75">
      <c r="B70" s="198" t="s">
        <v>156</v>
      </c>
      <c r="C70" s="124">
        <v>0</v>
      </c>
      <c r="D70" s="124">
        <v>0</v>
      </c>
      <c r="E70" s="124">
        <v>0</v>
      </c>
      <c r="F70" s="124">
        <v>0</v>
      </c>
    </row>
    <row r="71" spans="2:6" ht="15.75">
      <c r="B71" s="198" t="s">
        <v>157</v>
      </c>
      <c r="C71" s="123">
        <v>0</v>
      </c>
      <c r="D71" s="123">
        <v>1</v>
      </c>
      <c r="E71" s="123">
        <v>0</v>
      </c>
      <c r="F71" s="123">
        <v>1</v>
      </c>
    </row>
    <row r="72" spans="2:6" ht="15.75">
      <c r="B72" s="198" t="s">
        <v>158</v>
      </c>
      <c r="C72" s="124">
        <v>1</v>
      </c>
      <c r="D72" s="124">
        <v>1</v>
      </c>
      <c r="E72" s="124">
        <v>1</v>
      </c>
      <c r="F72" s="124">
        <v>1</v>
      </c>
    </row>
    <row r="73" spans="2:6" ht="15.75">
      <c r="B73" s="198" t="s">
        <v>191</v>
      </c>
      <c r="C73" s="123">
        <v>0</v>
      </c>
      <c r="D73" s="123">
        <v>0</v>
      </c>
      <c r="E73" s="123">
        <v>0</v>
      </c>
      <c r="F73" s="123">
        <v>0</v>
      </c>
    </row>
    <row r="74" spans="2:6" ht="15.75">
      <c r="B74" s="198" t="s">
        <v>161</v>
      </c>
      <c r="C74" s="124">
        <v>0</v>
      </c>
      <c r="D74" s="124">
        <v>0</v>
      </c>
      <c r="E74" s="124">
        <v>0</v>
      </c>
      <c r="F74" s="124">
        <v>0</v>
      </c>
    </row>
    <row r="75" spans="2:6" ht="15.75">
      <c r="B75" s="198" t="s">
        <v>162</v>
      </c>
      <c r="C75" s="123">
        <v>0</v>
      </c>
      <c r="D75" s="123">
        <v>0</v>
      </c>
      <c r="E75" s="123">
        <v>0</v>
      </c>
      <c r="F75" s="123">
        <v>0</v>
      </c>
    </row>
    <row r="76" spans="2:6" ht="15.75">
      <c r="B76" s="198" t="s">
        <v>163</v>
      </c>
      <c r="C76" s="124">
        <v>0</v>
      </c>
      <c r="D76" s="124">
        <v>0</v>
      </c>
      <c r="E76" s="124">
        <v>0</v>
      </c>
      <c r="F76" s="124">
        <v>0</v>
      </c>
    </row>
    <row r="77" spans="2:6" ht="15.75">
      <c r="B77" s="198" t="s">
        <v>164</v>
      </c>
      <c r="C77" s="123">
        <v>1</v>
      </c>
      <c r="D77" s="123">
        <v>1</v>
      </c>
      <c r="E77" s="123">
        <v>1</v>
      </c>
      <c r="F77" s="123">
        <v>1</v>
      </c>
    </row>
    <row r="78" spans="2:6" ht="15" customHeight="1">
      <c r="B78" s="198" t="s">
        <v>165</v>
      </c>
      <c r="C78" s="124">
        <v>1</v>
      </c>
      <c r="D78" s="124">
        <v>1</v>
      </c>
      <c r="E78" s="124">
        <v>1</v>
      </c>
      <c r="F78" s="124">
        <v>1</v>
      </c>
    </row>
    <row r="79" spans="2:6" ht="21.75" customHeight="1">
      <c r="B79" s="198" t="s">
        <v>159</v>
      </c>
      <c r="C79" s="123">
        <v>1</v>
      </c>
      <c r="D79" s="123">
        <v>1</v>
      </c>
      <c r="E79" s="123">
        <v>1</v>
      </c>
      <c r="F79" s="123">
        <v>1</v>
      </c>
    </row>
    <row r="80" spans="2:6" ht="15.75">
      <c r="B80" s="200" t="s">
        <v>160</v>
      </c>
      <c r="C80" s="126">
        <v>0</v>
      </c>
      <c r="D80" s="126">
        <v>1</v>
      </c>
      <c r="E80" s="126">
        <v>1</v>
      </c>
      <c r="F80" s="126">
        <v>1</v>
      </c>
    </row>
    <row r="81" spans="2:6" ht="15.75">
      <c r="B81" s="111" t="s">
        <v>192</v>
      </c>
      <c r="C81" s="127">
        <f>SUM(C6+C18+C25+C63+C65+C67+C69)</f>
        <v>55</v>
      </c>
      <c r="D81" s="127">
        <f>SUM(D6+D18+D25+D63+D65+D67+D69)</f>
        <v>58</v>
      </c>
      <c r="E81" s="127">
        <f>SUM(E6+E18+E25+E63+E65+E67+E69)</f>
        <v>55</v>
      </c>
      <c r="F81" s="127">
        <f>SUM(F6+F18+F25+F63+F65+F67+F69)</f>
        <v>62</v>
      </c>
    </row>
    <row r="82" spans="2:6" ht="31.5">
      <c r="B82" s="112" t="s">
        <v>193</v>
      </c>
      <c r="C82" s="128">
        <v>2022</v>
      </c>
      <c r="D82" s="121"/>
      <c r="E82" s="128">
        <v>2023</v>
      </c>
      <c r="F82" s="121"/>
    </row>
    <row r="83" spans="2:6" ht="15.75">
      <c r="B83" s="115"/>
      <c r="C83" s="129">
        <f>(C81)/E81</f>
        <v>1</v>
      </c>
      <c r="D83" s="130"/>
      <c r="E83" s="118">
        <f>(D81)/F81</f>
        <v>0.93548387096774188</v>
      </c>
      <c r="F83" s="119"/>
    </row>
    <row r="84" spans="2:6" ht="15.75">
      <c r="B84" s="121"/>
      <c r="C84" s="121"/>
      <c r="D84" s="121"/>
      <c r="E84" s="121"/>
      <c r="F84" s="131"/>
    </row>
    <row r="85" spans="2:6" ht="15.75">
      <c r="B85" s="196" t="s">
        <v>194</v>
      </c>
      <c r="C85" s="120"/>
      <c r="D85" s="120"/>
      <c r="E85" s="121"/>
    </row>
    <row r="86" spans="2:6" ht="15.75">
      <c r="B86" s="196" t="s">
        <v>195</v>
      </c>
      <c r="C86" s="121"/>
      <c r="D86" s="121"/>
      <c r="E86" s="121"/>
    </row>
    <row r="87" spans="2:6" ht="15.75">
      <c r="B87" s="121"/>
      <c r="C87" s="121"/>
      <c r="D87" s="121"/>
      <c r="E87" s="121"/>
      <c r="F87" s="131"/>
    </row>
    <row r="88" spans="2:6" ht="15.75">
      <c r="B88" s="178" t="s">
        <v>390</v>
      </c>
      <c r="C88" s="121"/>
      <c r="D88" s="121"/>
      <c r="E88" s="121"/>
      <c r="F88" s="131"/>
    </row>
    <row r="89" spans="2:6"/>
    <row r="90" spans="2:6" hidden="1"/>
  </sheetData>
  <mergeCells count="5">
    <mergeCell ref="B2:F2"/>
    <mergeCell ref="B3:F3"/>
    <mergeCell ref="B4:B5"/>
    <mergeCell ref="C4:D4"/>
    <mergeCell ref="E4:F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G90"/>
  <sheetViews>
    <sheetView showGridLines="0" zoomScaleNormal="100" workbookViewId="0">
      <selection activeCell="A89" sqref="A89"/>
    </sheetView>
  </sheetViews>
  <sheetFormatPr baseColWidth="10" defaultColWidth="0" defaultRowHeight="15" zeroHeight="1"/>
  <cols>
    <col min="1" max="1" width="2.85546875" customWidth="1"/>
    <col min="2" max="2" width="43.140625" customWidth="1"/>
    <col min="3" max="5" width="13.140625" customWidth="1"/>
    <col min="6" max="6" width="13.7109375" customWidth="1"/>
    <col min="7" max="7" width="3.42578125" customWidth="1"/>
    <col min="8" max="16384" width="11.42578125" hidden="1"/>
  </cols>
  <sheetData>
    <row r="1" spans="2:6" ht="45" customHeight="1"/>
    <row r="2" spans="2:6">
      <c r="B2" s="247"/>
      <c r="C2" s="247"/>
      <c r="D2" s="247"/>
      <c r="E2" s="247"/>
      <c r="F2" s="247"/>
    </row>
    <row r="3" spans="2:6" ht="34.5" customHeight="1">
      <c r="B3" s="242" t="s">
        <v>387</v>
      </c>
      <c r="C3" s="242"/>
      <c r="D3" s="242"/>
      <c r="E3" s="242"/>
      <c r="F3" s="242"/>
    </row>
    <row r="4" spans="2:6" ht="52.5" customHeight="1">
      <c r="B4" s="243" t="s">
        <v>183</v>
      </c>
      <c r="C4" s="245" t="s">
        <v>409</v>
      </c>
      <c r="D4" s="246"/>
      <c r="E4" s="245" t="s">
        <v>410</v>
      </c>
      <c r="F4" s="246"/>
    </row>
    <row r="5" spans="2:6" ht="15.75">
      <c r="B5" s="244"/>
      <c r="C5" s="156">
        <v>2022</v>
      </c>
      <c r="D5" s="157">
        <v>2023</v>
      </c>
      <c r="E5" s="156">
        <v>2022</v>
      </c>
      <c r="F5" s="157">
        <v>2023</v>
      </c>
    </row>
    <row r="6" spans="2:6" ht="15.75">
      <c r="B6" s="197" t="s">
        <v>30</v>
      </c>
      <c r="C6" s="122">
        <f>SUM(C7:C17)</f>
        <v>10</v>
      </c>
      <c r="D6" s="122">
        <f>SUM(D7:D17)</f>
        <v>11</v>
      </c>
      <c r="E6" s="122">
        <f>SUM(E7:E17)</f>
        <v>11</v>
      </c>
      <c r="F6" s="122">
        <f>SUM(F7:F17)</f>
        <v>11</v>
      </c>
    </row>
    <row r="7" spans="2:6" ht="15.75">
      <c r="B7" s="198" t="s">
        <v>31</v>
      </c>
      <c r="C7" s="123">
        <v>1</v>
      </c>
      <c r="D7" s="123">
        <v>1</v>
      </c>
      <c r="E7" s="123">
        <v>1</v>
      </c>
      <c r="F7" s="123">
        <v>1</v>
      </c>
    </row>
    <row r="8" spans="2:6" ht="15.75">
      <c r="B8" s="199" t="s">
        <v>32</v>
      </c>
      <c r="C8" s="124">
        <v>1</v>
      </c>
      <c r="D8" s="124">
        <v>1</v>
      </c>
      <c r="E8" s="124">
        <v>1</v>
      </c>
      <c r="F8" s="124">
        <v>1</v>
      </c>
    </row>
    <row r="9" spans="2:6" ht="15.75">
      <c r="B9" s="198" t="s">
        <v>33</v>
      </c>
      <c r="C9" s="123">
        <v>1</v>
      </c>
      <c r="D9" s="123">
        <v>1</v>
      </c>
      <c r="E9" s="123">
        <v>1</v>
      </c>
      <c r="F9" s="123">
        <v>1</v>
      </c>
    </row>
    <row r="10" spans="2:6" ht="15.75">
      <c r="B10" s="198" t="s">
        <v>34</v>
      </c>
      <c r="C10" s="124">
        <v>1</v>
      </c>
      <c r="D10" s="124">
        <v>1</v>
      </c>
      <c r="E10" s="124">
        <v>1</v>
      </c>
      <c r="F10" s="124">
        <v>1</v>
      </c>
    </row>
    <row r="11" spans="2:6" ht="15.75">
      <c r="B11" s="198" t="s">
        <v>35</v>
      </c>
      <c r="C11" s="123">
        <v>1</v>
      </c>
      <c r="D11" s="123">
        <v>1</v>
      </c>
      <c r="E11" s="123">
        <v>1</v>
      </c>
      <c r="F11" s="123">
        <v>1</v>
      </c>
    </row>
    <row r="12" spans="2:6" ht="15.75">
      <c r="B12" s="198" t="s">
        <v>36</v>
      </c>
      <c r="C12" s="124">
        <v>1</v>
      </c>
      <c r="D12" s="124">
        <v>1</v>
      </c>
      <c r="E12" s="124">
        <v>1</v>
      </c>
      <c r="F12" s="124">
        <v>1</v>
      </c>
    </row>
    <row r="13" spans="2:6" ht="15.75">
      <c r="B13" s="198" t="s">
        <v>37</v>
      </c>
      <c r="C13" s="123">
        <v>1</v>
      </c>
      <c r="D13" s="123">
        <v>1</v>
      </c>
      <c r="E13" s="123">
        <v>1</v>
      </c>
      <c r="F13" s="123">
        <v>1</v>
      </c>
    </row>
    <row r="14" spans="2:6" ht="15.75">
      <c r="B14" s="198" t="s">
        <v>38</v>
      </c>
      <c r="C14" s="124">
        <v>1</v>
      </c>
      <c r="D14" s="124">
        <v>1</v>
      </c>
      <c r="E14" s="124">
        <v>1</v>
      </c>
      <c r="F14" s="124">
        <v>1</v>
      </c>
    </row>
    <row r="15" spans="2:6" ht="15.75">
      <c r="B15" s="198" t="s">
        <v>39</v>
      </c>
      <c r="C15" s="123">
        <v>1</v>
      </c>
      <c r="D15" s="123">
        <v>1</v>
      </c>
      <c r="E15" s="123">
        <v>1</v>
      </c>
      <c r="F15" s="123">
        <v>1</v>
      </c>
    </row>
    <row r="16" spans="2:6" ht="15.75">
      <c r="B16" s="198" t="s">
        <v>40</v>
      </c>
      <c r="C16" s="124">
        <v>0</v>
      </c>
      <c r="D16" s="124">
        <v>1</v>
      </c>
      <c r="E16" s="124">
        <v>1</v>
      </c>
      <c r="F16" s="124">
        <v>1</v>
      </c>
    </row>
    <row r="17" spans="2:6" ht="15.75">
      <c r="B17" s="198" t="s">
        <v>41</v>
      </c>
      <c r="C17" s="123">
        <v>1</v>
      </c>
      <c r="D17" s="123">
        <v>1</v>
      </c>
      <c r="E17" s="123">
        <v>1</v>
      </c>
      <c r="F17" s="123">
        <v>1</v>
      </c>
    </row>
    <row r="18" spans="2:6" ht="15.75">
      <c r="B18" s="197" t="s">
        <v>184</v>
      </c>
      <c r="C18" s="122">
        <f>SUM(C19:C24)</f>
        <v>6</v>
      </c>
      <c r="D18" s="122">
        <f>SUM(D19:D24)</f>
        <v>6</v>
      </c>
      <c r="E18" s="122">
        <f>SUM(E19:E24)</f>
        <v>5</v>
      </c>
      <c r="F18" s="122">
        <f>SUM(F19:F24)</f>
        <v>6</v>
      </c>
    </row>
    <row r="19" spans="2:6" ht="15.75">
      <c r="B19" s="198" t="s">
        <v>119</v>
      </c>
      <c r="C19" s="123">
        <v>1</v>
      </c>
      <c r="D19" s="123">
        <v>1</v>
      </c>
      <c r="E19" s="123">
        <v>0</v>
      </c>
      <c r="F19" s="123">
        <v>1</v>
      </c>
    </row>
    <row r="20" spans="2:6" ht="15.75">
      <c r="B20" s="198" t="s">
        <v>120</v>
      </c>
      <c r="C20" s="124">
        <v>1</v>
      </c>
      <c r="D20" s="124">
        <v>1</v>
      </c>
      <c r="E20" s="124">
        <v>1</v>
      </c>
      <c r="F20" s="124">
        <v>1</v>
      </c>
    </row>
    <row r="21" spans="2:6" ht="15.75">
      <c r="B21" s="199" t="s">
        <v>121</v>
      </c>
      <c r="C21" s="123">
        <v>1</v>
      </c>
      <c r="D21" s="123">
        <v>1</v>
      </c>
      <c r="E21" s="123">
        <v>1</v>
      </c>
      <c r="F21" s="123">
        <v>1</v>
      </c>
    </row>
    <row r="22" spans="2:6" ht="15.75">
      <c r="B22" s="198" t="s">
        <v>122</v>
      </c>
      <c r="C22" s="124">
        <v>1</v>
      </c>
      <c r="D22" s="124">
        <v>1</v>
      </c>
      <c r="E22" s="124">
        <v>1</v>
      </c>
      <c r="F22" s="124">
        <v>1</v>
      </c>
    </row>
    <row r="23" spans="2:6" ht="15.75">
      <c r="B23" s="198" t="s">
        <v>123</v>
      </c>
      <c r="C23" s="123">
        <v>1</v>
      </c>
      <c r="D23" s="123">
        <v>1</v>
      </c>
      <c r="E23" s="123">
        <v>1</v>
      </c>
      <c r="F23" s="123">
        <v>1</v>
      </c>
    </row>
    <row r="24" spans="2:6" ht="15.75">
      <c r="B24" s="198" t="s">
        <v>124</v>
      </c>
      <c r="C24" s="124">
        <v>1</v>
      </c>
      <c r="D24" s="124">
        <v>1</v>
      </c>
      <c r="E24" s="124">
        <v>1</v>
      </c>
      <c r="F24" s="124">
        <v>1</v>
      </c>
    </row>
    <row r="25" spans="2:6" ht="15.75">
      <c r="B25" s="197" t="s">
        <v>0</v>
      </c>
      <c r="C25" s="122">
        <f>SUM(C26:C62)</f>
        <v>27</v>
      </c>
      <c r="D25" s="122">
        <f>SUM(D26:D62)</f>
        <v>29</v>
      </c>
      <c r="E25" s="122">
        <f>SUM(E26:E62)</f>
        <v>31</v>
      </c>
      <c r="F25" s="122">
        <f>SUM(F26:F62)</f>
        <v>36</v>
      </c>
    </row>
    <row r="26" spans="2:6" ht="15.75">
      <c r="B26" s="198" t="s">
        <v>185</v>
      </c>
      <c r="C26" s="124" t="s">
        <v>28</v>
      </c>
      <c r="D26" s="124">
        <v>0</v>
      </c>
      <c r="E26" s="124" t="s">
        <v>28</v>
      </c>
      <c r="F26" s="124">
        <v>1</v>
      </c>
    </row>
    <row r="27" spans="2:6" ht="15.75">
      <c r="B27" s="198" t="s">
        <v>125</v>
      </c>
      <c r="C27" s="123">
        <v>1</v>
      </c>
      <c r="D27" s="123">
        <v>1</v>
      </c>
      <c r="E27" s="123">
        <v>1</v>
      </c>
      <c r="F27" s="123">
        <v>1</v>
      </c>
    </row>
    <row r="28" spans="2:6" ht="15.75">
      <c r="B28" s="198" t="s">
        <v>126</v>
      </c>
      <c r="C28" s="124">
        <v>0</v>
      </c>
      <c r="D28" s="124">
        <v>1</v>
      </c>
      <c r="E28" s="124">
        <v>1</v>
      </c>
      <c r="F28" s="124">
        <v>1</v>
      </c>
    </row>
    <row r="29" spans="2:6" ht="15.75">
      <c r="B29" s="199" t="s">
        <v>127</v>
      </c>
      <c r="C29" s="123">
        <v>1</v>
      </c>
      <c r="D29" s="123">
        <v>1</v>
      </c>
      <c r="E29" s="123">
        <v>1</v>
      </c>
      <c r="F29" s="123">
        <v>1</v>
      </c>
    </row>
    <row r="30" spans="2:6" ht="15.75">
      <c r="B30" s="198" t="s">
        <v>128</v>
      </c>
      <c r="C30" s="124">
        <v>1</v>
      </c>
      <c r="D30" s="124">
        <v>1</v>
      </c>
      <c r="E30" s="124">
        <v>1</v>
      </c>
      <c r="F30" s="124">
        <v>1</v>
      </c>
    </row>
    <row r="31" spans="2:6" ht="15.75">
      <c r="B31" s="198" t="s">
        <v>129</v>
      </c>
      <c r="C31" s="125">
        <v>1</v>
      </c>
      <c r="D31" s="125">
        <v>0</v>
      </c>
      <c r="E31" s="125">
        <v>1</v>
      </c>
      <c r="F31" s="125">
        <v>1</v>
      </c>
    </row>
    <row r="32" spans="2:6" ht="15.75">
      <c r="B32" s="198" t="s">
        <v>130</v>
      </c>
      <c r="C32" s="124">
        <v>1</v>
      </c>
      <c r="D32" s="124">
        <v>1</v>
      </c>
      <c r="E32" s="124">
        <v>1</v>
      </c>
      <c r="F32" s="124">
        <v>1</v>
      </c>
    </row>
    <row r="33" spans="2:6" ht="15.75">
      <c r="B33" s="198" t="s">
        <v>131</v>
      </c>
      <c r="C33" s="123">
        <v>1</v>
      </c>
      <c r="D33" s="123">
        <v>1</v>
      </c>
      <c r="E33" s="123">
        <v>1</v>
      </c>
      <c r="F33" s="123">
        <v>1</v>
      </c>
    </row>
    <row r="34" spans="2:6" ht="15.75">
      <c r="B34" s="198" t="s">
        <v>186</v>
      </c>
      <c r="C34" s="124" t="s">
        <v>28</v>
      </c>
      <c r="D34" s="124">
        <v>0</v>
      </c>
      <c r="E34" s="124" t="s">
        <v>28</v>
      </c>
      <c r="F34" s="124">
        <v>1</v>
      </c>
    </row>
    <row r="35" spans="2:6" ht="15.75">
      <c r="B35" s="198" t="s">
        <v>132</v>
      </c>
      <c r="C35" s="123">
        <v>1</v>
      </c>
      <c r="D35" s="123">
        <v>1</v>
      </c>
      <c r="E35" s="123">
        <v>1</v>
      </c>
      <c r="F35" s="123">
        <v>1</v>
      </c>
    </row>
    <row r="36" spans="2:6" ht="15.75">
      <c r="B36" s="198" t="s">
        <v>168</v>
      </c>
      <c r="C36" s="124" t="s">
        <v>28</v>
      </c>
      <c r="D36" s="124">
        <v>0</v>
      </c>
      <c r="E36" s="124" t="s">
        <v>28</v>
      </c>
      <c r="F36" s="124">
        <v>1</v>
      </c>
    </row>
    <row r="37" spans="2:6" ht="15.75">
      <c r="B37" s="198" t="s">
        <v>133</v>
      </c>
      <c r="C37" s="123">
        <v>1</v>
      </c>
      <c r="D37" s="123">
        <v>1</v>
      </c>
      <c r="E37" s="123">
        <v>1</v>
      </c>
      <c r="F37" s="123">
        <v>1</v>
      </c>
    </row>
    <row r="38" spans="2:6" ht="15.75">
      <c r="B38" s="198" t="s">
        <v>134</v>
      </c>
      <c r="C38" s="124">
        <v>1</v>
      </c>
      <c r="D38" s="124">
        <v>1</v>
      </c>
      <c r="E38" s="124">
        <v>1</v>
      </c>
      <c r="F38" s="124">
        <v>1</v>
      </c>
    </row>
    <row r="39" spans="2:6" ht="15.75">
      <c r="B39" s="198" t="s">
        <v>135</v>
      </c>
      <c r="C39" s="123">
        <v>1</v>
      </c>
      <c r="D39" s="123">
        <v>1</v>
      </c>
      <c r="E39" s="123">
        <v>1</v>
      </c>
      <c r="F39" s="123">
        <v>1</v>
      </c>
    </row>
    <row r="40" spans="2:6" ht="15.75">
      <c r="B40" s="198" t="s">
        <v>169</v>
      </c>
      <c r="C40" s="124" t="s">
        <v>28</v>
      </c>
      <c r="D40" s="124">
        <v>1</v>
      </c>
      <c r="E40" s="124" t="s">
        <v>28</v>
      </c>
      <c r="F40" s="124">
        <v>1</v>
      </c>
    </row>
    <row r="41" spans="2:6" ht="15.75">
      <c r="B41" s="198" t="s">
        <v>136</v>
      </c>
      <c r="C41" s="123">
        <v>1</v>
      </c>
      <c r="D41" s="123">
        <v>1</v>
      </c>
      <c r="E41" s="123">
        <v>1</v>
      </c>
      <c r="F41" s="123">
        <v>1</v>
      </c>
    </row>
    <row r="42" spans="2:6" ht="15.75">
      <c r="B42" s="198" t="s">
        <v>137</v>
      </c>
      <c r="C42" s="124">
        <v>1</v>
      </c>
      <c r="D42" s="124">
        <v>1</v>
      </c>
      <c r="E42" s="124">
        <v>1</v>
      </c>
      <c r="F42" s="124">
        <v>1</v>
      </c>
    </row>
    <row r="43" spans="2:6" ht="15.75">
      <c r="B43" s="198" t="s">
        <v>138</v>
      </c>
      <c r="C43" s="123">
        <v>1</v>
      </c>
      <c r="D43" s="123">
        <v>1</v>
      </c>
      <c r="E43" s="123">
        <v>1</v>
      </c>
      <c r="F43" s="123">
        <v>1</v>
      </c>
    </row>
    <row r="44" spans="2:6" ht="15.75">
      <c r="B44" s="198" t="s">
        <v>139</v>
      </c>
      <c r="C44" s="124">
        <v>1</v>
      </c>
      <c r="D44" s="124">
        <v>1</v>
      </c>
      <c r="E44" s="124">
        <v>1</v>
      </c>
      <c r="F44" s="124">
        <v>1</v>
      </c>
    </row>
    <row r="45" spans="2:6" ht="15.75">
      <c r="B45" s="198" t="s">
        <v>140</v>
      </c>
      <c r="C45" s="123">
        <v>1</v>
      </c>
      <c r="D45" s="123">
        <v>1</v>
      </c>
      <c r="E45" s="123">
        <v>1</v>
      </c>
      <c r="F45" s="123">
        <v>1</v>
      </c>
    </row>
    <row r="46" spans="2:6" ht="15.75">
      <c r="B46" s="198" t="s">
        <v>141</v>
      </c>
      <c r="C46" s="124">
        <v>1</v>
      </c>
      <c r="D46" s="124">
        <v>1</v>
      </c>
      <c r="E46" s="124">
        <v>1</v>
      </c>
      <c r="F46" s="124">
        <v>1</v>
      </c>
    </row>
    <row r="47" spans="2:6" ht="15.75">
      <c r="B47" s="198" t="s">
        <v>142</v>
      </c>
      <c r="C47" s="123">
        <v>1</v>
      </c>
      <c r="D47" s="123">
        <v>1</v>
      </c>
      <c r="E47" s="123">
        <v>1</v>
      </c>
      <c r="F47" s="123">
        <v>1</v>
      </c>
    </row>
    <row r="48" spans="2:6" ht="15.75">
      <c r="B48" s="198" t="s">
        <v>143</v>
      </c>
      <c r="C48" s="124">
        <v>1</v>
      </c>
      <c r="D48" s="124">
        <v>1</v>
      </c>
      <c r="E48" s="124">
        <v>1</v>
      </c>
      <c r="F48" s="124">
        <v>1</v>
      </c>
    </row>
    <row r="49" spans="2:6" ht="15.75">
      <c r="B49" s="198" t="s">
        <v>144</v>
      </c>
      <c r="C49" s="123">
        <v>1</v>
      </c>
      <c r="D49" s="123">
        <v>1</v>
      </c>
      <c r="E49" s="123">
        <v>1</v>
      </c>
      <c r="F49" s="123">
        <v>1</v>
      </c>
    </row>
    <row r="50" spans="2:6" ht="15.75">
      <c r="B50" s="198" t="s">
        <v>145</v>
      </c>
      <c r="C50" s="124">
        <v>1</v>
      </c>
      <c r="D50" s="124">
        <v>1</v>
      </c>
      <c r="E50" s="124">
        <v>1</v>
      </c>
      <c r="F50" s="124">
        <v>1</v>
      </c>
    </row>
    <row r="51" spans="2:6" ht="15.75">
      <c r="B51" s="198" t="s">
        <v>146</v>
      </c>
      <c r="C51" s="123">
        <v>1</v>
      </c>
      <c r="D51" s="123">
        <v>1</v>
      </c>
      <c r="E51" s="123">
        <v>1</v>
      </c>
      <c r="F51" s="123">
        <v>1</v>
      </c>
    </row>
    <row r="52" spans="2:6" ht="15.75">
      <c r="B52" s="198" t="s">
        <v>1</v>
      </c>
      <c r="C52" s="124">
        <v>1</v>
      </c>
      <c r="D52" s="124">
        <v>1</v>
      </c>
      <c r="E52" s="124">
        <v>1</v>
      </c>
      <c r="F52" s="124">
        <v>1</v>
      </c>
    </row>
    <row r="53" spans="2:6" ht="15.75">
      <c r="B53" s="198" t="s">
        <v>147</v>
      </c>
      <c r="C53" s="123">
        <v>1</v>
      </c>
      <c r="D53" s="123">
        <v>1</v>
      </c>
      <c r="E53" s="123">
        <v>1</v>
      </c>
      <c r="F53" s="123">
        <v>1</v>
      </c>
    </row>
    <row r="54" spans="2:6" ht="15.75">
      <c r="B54" s="198" t="s">
        <v>148</v>
      </c>
      <c r="C54" s="124">
        <v>1</v>
      </c>
      <c r="D54" s="124">
        <v>1</v>
      </c>
      <c r="E54" s="124">
        <v>1</v>
      </c>
      <c r="F54" s="124">
        <v>1</v>
      </c>
    </row>
    <row r="55" spans="2:6" ht="15.75">
      <c r="B55" s="198" t="s">
        <v>149</v>
      </c>
      <c r="C55" s="123">
        <v>1</v>
      </c>
      <c r="D55" s="123">
        <v>1</v>
      </c>
      <c r="E55" s="123">
        <v>1</v>
      </c>
      <c r="F55" s="123">
        <v>1</v>
      </c>
    </row>
    <row r="56" spans="2:6" ht="15.75">
      <c r="B56" s="198" t="s">
        <v>150</v>
      </c>
      <c r="C56" s="124">
        <v>0</v>
      </c>
      <c r="D56" s="124">
        <v>0</v>
      </c>
      <c r="E56" s="124">
        <v>1</v>
      </c>
      <c r="F56" s="124">
        <v>1</v>
      </c>
    </row>
    <row r="57" spans="2:6" ht="15.75">
      <c r="B57" s="198" t="s">
        <v>151</v>
      </c>
      <c r="C57" s="123">
        <v>0</v>
      </c>
      <c r="D57" s="123">
        <v>0</v>
      </c>
      <c r="E57" s="123">
        <v>1</v>
      </c>
      <c r="F57" s="123">
        <v>1</v>
      </c>
    </row>
    <row r="58" spans="2:6" ht="15.75">
      <c r="B58" s="198" t="s">
        <v>152</v>
      </c>
      <c r="C58" s="124">
        <v>1</v>
      </c>
      <c r="D58" s="124">
        <v>1</v>
      </c>
      <c r="E58" s="124">
        <v>1</v>
      </c>
      <c r="F58" s="124">
        <v>1</v>
      </c>
    </row>
    <row r="59" spans="2:6" ht="15.75">
      <c r="B59" s="198" t="s">
        <v>153</v>
      </c>
      <c r="C59" s="123">
        <v>0</v>
      </c>
      <c r="D59" s="123">
        <v>0</v>
      </c>
      <c r="E59" s="123">
        <v>0</v>
      </c>
      <c r="F59" s="123">
        <v>0</v>
      </c>
    </row>
    <row r="60" spans="2:6" ht="15.75">
      <c r="B60" s="198" t="s">
        <v>170</v>
      </c>
      <c r="C60" s="124" t="s">
        <v>28</v>
      </c>
      <c r="D60" s="124">
        <v>0</v>
      </c>
      <c r="E60" s="124" t="s">
        <v>28</v>
      </c>
      <c r="F60" s="124">
        <v>1</v>
      </c>
    </row>
    <row r="61" spans="2:6" ht="15.75">
      <c r="B61" s="198" t="s">
        <v>154</v>
      </c>
      <c r="C61" s="123">
        <v>0</v>
      </c>
      <c r="D61" s="123">
        <v>1</v>
      </c>
      <c r="E61" s="123">
        <v>1</v>
      </c>
      <c r="F61" s="123">
        <v>1</v>
      </c>
    </row>
    <row r="62" spans="2:6" ht="15.75">
      <c r="B62" s="198" t="s">
        <v>155</v>
      </c>
      <c r="C62" s="124">
        <v>1</v>
      </c>
      <c r="D62" s="124">
        <v>1</v>
      </c>
      <c r="E62" s="124">
        <v>1</v>
      </c>
      <c r="F62" s="124">
        <v>1</v>
      </c>
    </row>
    <row r="63" spans="2:6" ht="15.75">
      <c r="B63" s="197" t="s">
        <v>187</v>
      </c>
      <c r="C63" s="122">
        <f>C64</f>
        <v>1</v>
      </c>
      <c r="D63" s="122">
        <f>D64</f>
        <v>1</v>
      </c>
      <c r="E63" s="122">
        <f>E64</f>
        <v>1</v>
      </c>
      <c r="F63" s="122">
        <f>F64</f>
        <v>1</v>
      </c>
    </row>
    <row r="64" spans="2:6" ht="15.75">
      <c r="B64" s="199" t="s">
        <v>50</v>
      </c>
      <c r="C64" s="124">
        <v>1</v>
      </c>
      <c r="D64" s="124">
        <v>1</v>
      </c>
      <c r="E64" s="124">
        <v>1</v>
      </c>
      <c r="F64" s="124">
        <v>1</v>
      </c>
    </row>
    <row r="65" spans="2:6" ht="15.75">
      <c r="B65" s="197" t="s">
        <v>188</v>
      </c>
      <c r="C65" s="122">
        <f>C66</f>
        <v>1</v>
      </c>
      <c r="D65" s="122">
        <f>D66</f>
        <v>1</v>
      </c>
      <c r="E65" s="122">
        <f>E66</f>
        <v>1</v>
      </c>
      <c r="F65" s="122">
        <f>F66</f>
        <v>1</v>
      </c>
    </row>
    <row r="66" spans="2:6" ht="15.75">
      <c r="B66" s="199" t="s">
        <v>118</v>
      </c>
      <c r="C66" s="124">
        <v>1</v>
      </c>
      <c r="D66" s="124">
        <v>1</v>
      </c>
      <c r="E66" s="124">
        <v>1</v>
      </c>
      <c r="F66" s="124">
        <v>1</v>
      </c>
    </row>
    <row r="67" spans="2:6" ht="15.75">
      <c r="B67" s="197" t="s">
        <v>189</v>
      </c>
      <c r="C67" s="122">
        <f>C68</f>
        <v>1</v>
      </c>
      <c r="D67" s="122">
        <f>D68</f>
        <v>1</v>
      </c>
      <c r="E67" s="122">
        <f>E68</f>
        <v>1</v>
      </c>
      <c r="F67" s="122">
        <f>F68</f>
        <v>1</v>
      </c>
    </row>
    <row r="68" spans="2:6" ht="15.75">
      <c r="B68" s="199" t="s">
        <v>116</v>
      </c>
      <c r="C68" s="124">
        <v>1</v>
      </c>
      <c r="D68" s="124">
        <v>1</v>
      </c>
      <c r="E68" s="124">
        <v>1</v>
      </c>
      <c r="F68" s="124">
        <v>1</v>
      </c>
    </row>
    <row r="69" spans="2:6" ht="15.75">
      <c r="B69" s="197" t="s">
        <v>190</v>
      </c>
      <c r="C69" s="122">
        <f>SUM(C70:C80)</f>
        <v>1</v>
      </c>
      <c r="D69" s="122">
        <f>SUM(D70:D80)</f>
        <v>5</v>
      </c>
      <c r="E69" s="122">
        <f>SUM(E70:E80)</f>
        <v>5</v>
      </c>
      <c r="F69" s="122">
        <f>SUM(F70:F80)</f>
        <v>6</v>
      </c>
    </row>
    <row r="70" spans="2:6" ht="15.75">
      <c r="B70" s="198" t="s">
        <v>156</v>
      </c>
      <c r="C70" s="124">
        <v>0</v>
      </c>
      <c r="D70" s="124">
        <v>0</v>
      </c>
      <c r="E70" s="124">
        <v>0</v>
      </c>
      <c r="F70" s="124">
        <v>0</v>
      </c>
    </row>
    <row r="71" spans="2:6" ht="15.75">
      <c r="B71" s="198" t="s">
        <v>157</v>
      </c>
      <c r="C71" s="123">
        <v>0</v>
      </c>
      <c r="D71" s="123">
        <v>1</v>
      </c>
      <c r="E71" s="123">
        <v>0</v>
      </c>
      <c r="F71" s="123">
        <v>1</v>
      </c>
    </row>
    <row r="72" spans="2:6" ht="15.75">
      <c r="B72" s="198" t="s">
        <v>158</v>
      </c>
      <c r="C72" s="124">
        <v>0</v>
      </c>
      <c r="D72" s="124">
        <v>1</v>
      </c>
      <c r="E72" s="124">
        <v>1</v>
      </c>
      <c r="F72" s="124">
        <v>1</v>
      </c>
    </row>
    <row r="73" spans="2:6" ht="15.75">
      <c r="B73" s="198" t="s">
        <v>191</v>
      </c>
      <c r="C73" s="123">
        <v>0</v>
      </c>
      <c r="D73" s="123">
        <v>0</v>
      </c>
      <c r="E73" s="123">
        <v>0</v>
      </c>
      <c r="F73" s="123">
        <v>0</v>
      </c>
    </row>
    <row r="74" spans="2:6" ht="15.75">
      <c r="B74" s="198" t="s">
        <v>161</v>
      </c>
      <c r="C74" s="124">
        <v>0</v>
      </c>
      <c r="D74" s="124">
        <v>0</v>
      </c>
      <c r="E74" s="124">
        <v>0</v>
      </c>
      <c r="F74" s="124">
        <v>0</v>
      </c>
    </row>
    <row r="75" spans="2:6" ht="15.75">
      <c r="B75" s="198" t="s">
        <v>162</v>
      </c>
      <c r="C75" s="123">
        <v>0</v>
      </c>
      <c r="D75" s="123">
        <v>0</v>
      </c>
      <c r="E75" s="123">
        <v>0</v>
      </c>
      <c r="F75" s="123">
        <v>0</v>
      </c>
    </row>
    <row r="76" spans="2:6" ht="15.75">
      <c r="B76" s="198" t="s">
        <v>163</v>
      </c>
      <c r="C76" s="124">
        <v>0</v>
      </c>
      <c r="D76" s="124">
        <v>0</v>
      </c>
      <c r="E76" s="124">
        <v>0</v>
      </c>
      <c r="F76" s="124">
        <v>0</v>
      </c>
    </row>
    <row r="77" spans="2:6" ht="15.75">
      <c r="B77" s="198" t="s">
        <v>164</v>
      </c>
      <c r="C77" s="123">
        <v>1</v>
      </c>
      <c r="D77" s="123">
        <v>1</v>
      </c>
      <c r="E77" s="123">
        <v>1</v>
      </c>
      <c r="F77" s="123">
        <v>1</v>
      </c>
    </row>
    <row r="78" spans="2:6" ht="15" customHeight="1">
      <c r="B78" s="198" t="s">
        <v>165</v>
      </c>
      <c r="C78" s="124">
        <v>0</v>
      </c>
      <c r="D78" s="124">
        <v>1</v>
      </c>
      <c r="E78" s="124">
        <v>1</v>
      </c>
      <c r="F78" s="124">
        <v>1</v>
      </c>
    </row>
    <row r="79" spans="2:6" ht="31.5" customHeight="1">
      <c r="B79" s="198" t="s">
        <v>159</v>
      </c>
      <c r="C79" s="123">
        <v>0</v>
      </c>
      <c r="D79" s="123">
        <v>0</v>
      </c>
      <c r="E79" s="123">
        <v>1</v>
      </c>
      <c r="F79" s="123">
        <v>1</v>
      </c>
    </row>
    <row r="80" spans="2:6" ht="21" customHeight="1">
      <c r="B80" s="200" t="s">
        <v>160</v>
      </c>
      <c r="C80" s="126">
        <v>0</v>
      </c>
      <c r="D80" s="126">
        <v>1</v>
      </c>
      <c r="E80" s="126">
        <v>1</v>
      </c>
      <c r="F80" s="126">
        <v>1</v>
      </c>
    </row>
    <row r="81" spans="2:6" ht="15.75">
      <c r="B81" s="111" t="s">
        <v>192</v>
      </c>
      <c r="C81" s="127">
        <f>SUM(C6+C18+C25+C63+C65+C67+C69)</f>
        <v>47</v>
      </c>
      <c r="D81" s="127">
        <f>SUM(D6+D18+D25+D63+D65+D67+D69)</f>
        <v>54</v>
      </c>
      <c r="E81" s="127">
        <f>SUM(E6+E18+E25+E63+E65+E67+E69)</f>
        <v>55</v>
      </c>
      <c r="F81" s="127">
        <f>SUM(F6+F18+F25+F63+F65+F67+F69)</f>
        <v>62</v>
      </c>
    </row>
    <row r="82" spans="2:6" ht="47.25">
      <c r="B82" s="195" t="s">
        <v>198</v>
      </c>
      <c r="C82" s="113">
        <v>2022</v>
      </c>
      <c r="D82" s="114"/>
      <c r="E82" s="113">
        <v>2023</v>
      </c>
      <c r="F82" s="114"/>
    </row>
    <row r="83" spans="2:6" ht="15.75">
      <c r="B83" s="130"/>
      <c r="C83" s="116">
        <f>(C81)/E81</f>
        <v>0.8545454545454545</v>
      </c>
      <c r="D83" s="117"/>
      <c r="E83" s="116">
        <f>(D81)/F81</f>
        <v>0.87096774193548387</v>
      </c>
      <c r="F83" s="117"/>
    </row>
    <row r="84" spans="2:6" ht="15.75">
      <c r="B84" s="194" t="s">
        <v>194</v>
      </c>
      <c r="C84" s="191"/>
      <c r="D84" s="192"/>
      <c r="E84" s="192"/>
      <c r="F84" s="65"/>
    </row>
    <row r="85" spans="2:6" ht="15.75">
      <c r="B85" s="193" t="s">
        <v>195</v>
      </c>
      <c r="C85" s="121"/>
      <c r="D85" s="121"/>
      <c r="E85" s="121"/>
      <c r="F85" s="65"/>
    </row>
    <row r="86" spans="2:6" ht="15.75">
      <c r="B86" s="193" t="s">
        <v>197</v>
      </c>
      <c r="C86" s="65"/>
      <c r="D86" s="65"/>
      <c r="E86" s="65"/>
      <c r="F86" s="65"/>
    </row>
    <row r="87" spans="2:6">
      <c r="F87" s="23"/>
    </row>
    <row r="88" spans="2:6">
      <c r="B88" s="178" t="s">
        <v>390</v>
      </c>
      <c r="F88" s="23"/>
    </row>
    <row r="89" spans="2:6"/>
    <row r="90" spans="2:6" hidden="1"/>
  </sheetData>
  <mergeCells count="5">
    <mergeCell ref="B2:F2"/>
    <mergeCell ref="B3:F3"/>
    <mergeCell ref="B4:B5"/>
    <mergeCell ref="C4:D4"/>
    <mergeCell ref="E4:F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O91"/>
  <sheetViews>
    <sheetView showGridLines="0" zoomScaleNormal="100" workbookViewId="0">
      <selection activeCell="A89" sqref="A89"/>
    </sheetView>
  </sheetViews>
  <sheetFormatPr baseColWidth="10" defaultColWidth="0" defaultRowHeight="15" zeroHeight="1"/>
  <cols>
    <col min="1" max="1" width="4.42578125" customWidth="1"/>
    <col min="2" max="2" width="80" customWidth="1"/>
    <col min="3" max="4" width="10.140625" customWidth="1"/>
    <col min="5" max="5" width="9.42578125" customWidth="1"/>
    <col min="6" max="7" width="10.140625" customWidth="1"/>
    <col min="8" max="9" width="8.85546875" customWidth="1"/>
    <col min="10" max="10" width="10.140625" customWidth="1"/>
    <col min="11" max="12" width="16.42578125" customWidth="1"/>
    <col min="13" max="14" width="11.42578125" customWidth="1"/>
    <col min="15" max="15" width="4" customWidth="1"/>
    <col min="16" max="16384" width="11.42578125" hidden="1"/>
  </cols>
  <sheetData>
    <row r="1" spans="2:14" ht="70.5" customHeight="1">
      <c r="B1" s="247"/>
      <c r="C1" s="247"/>
      <c r="D1" s="247"/>
      <c r="E1" s="247"/>
      <c r="F1" s="247"/>
      <c r="G1" s="247"/>
      <c r="H1" s="247"/>
      <c r="I1" s="247"/>
      <c r="J1" s="247"/>
      <c r="K1" s="247"/>
      <c r="L1" s="247"/>
      <c r="M1" s="247"/>
      <c r="N1" s="247"/>
    </row>
    <row r="2" spans="2:14">
      <c r="B2" s="247"/>
      <c r="C2" s="247"/>
      <c r="D2" s="247"/>
      <c r="E2" s="247"/>
      <c r="F2" s="247"/>
      <c r="G2" s="247"/>
      <c r="H2" s="247"/>
      <c r="I2" s="247"/>
      <c r="J2" s="247"/>
      <c r="K2" s="247"/>
      <c r="L2" s="247"/>
      <c r="M2" s="247"/>
      <c r="N2" s="247"/>
    </row>
    <row r="3" spans="2:14" ht="16.5" customHeight="1">
      <c r="B3" s="248" t="s">
        <v>272</v>
      </c>
      <c r="C3" s="248"/>
      <c r="D3" s="248"/>
      <c r="E3" s="248"/>
      <c r="F3" s="248"/>
      <c r="G3" s="248"/>
      <c r="H3" s="248"/>
      <c r="I3" s="248"/>
      <c r="J3" s="248"/>
      <c r="K3" s="248"/>
      <c r="L3" s="248"/>
      <c r="M3" s="248"/>
      <c r="N3" s="248"/>
    </row>
    <row r="4" spans="2:14" ht="53.25" customHeight="1">
      <c r="B4" s="250" t="s">
        <v>29</v>
      </c>
      <c r="C4" s="251" t="s">
        <v>379</v>
      </c>
      <c r="D4" s="251"/>
      <c r="E4" s="251"/>
      <c r="F4" s="251"/>
      <c r="G4" s="251"/>
      <c r="H4" s="251"/>
      <c r="I4" s="251"/>
      <c r="J4" s="251"/>
      <c r="K4" s="251" t="s">
        <v>380</v>
      </c>
      <c r="L4" s="251"/>
      <c r="M4" s="251" t="s">
        <v>294</v>
      </c>
      <c r="N4" s="251"/>
    </row>
    <row r="5" spans="2:14" ht="18">
      <c r="B5" s="250"/>
      <c r="C5" s="158" t="s">
        <v>273</v>
      </c>
      <c r="D5" s="159" t="s">
        <v>274</v>
      </c>
      <c r="E5" s="158" t="s">
        <v>275</v>
      </c>
      <c r="F5" s="159" t="s">
        <v>276</v>
      </c>
      <c r="G5" s="158" t="s">
        <v>277</v>
      </c>
      <c r="H5" s="159" t="s">
        <v>278</v>
      </c>
      <c r="I5" s="158" t="s">
        <v>279</v>
      </c>
      <c r="J5" s="159" t="s">
        <v>280</v>
      </c>
      <c r="K5" s="160">
        <v>2022</v>
      </c>
      <c r="L5" s="161">
        <v>2023</v>
      </c>
      <c r="M5" s="160">
        <v>2022</v>
      </c>
      <c r="N5" s="161">
        <v>2023</v>
      </c>
    </row>
    <row r="6" spans="2:14" ht="16.5" thickBot="1">
      <c r="B6" s="201" t="s">
        <v>49</v>
      </c>
      <c r="C6" s="162"/>
      <c r="D6" s="162"/>
      <c r="E6" s="162"/>
      <c r="F6" s="162"/>
      <c r="G6" s="162"/>
      <c r="H6" s="162"/>
      <c r="I6" s="162"/>
      <c r="J6" s="162"/>
      <c r="K6" s="162"/>
      <c r="L6" s="163"/>
      <c r="M6" s="132"/>
      <c r="N6" s="132"/>
    </row>
    <row r="7" spans="2:14" ht="15.75">
      <c r="B7" s="202" t="s">
        <v>50</v>
      </c>
      <c r="C7" s="133">
        <v>1</v>
      </c>
      <c r="D7" s="133">
        <v>0</v>
      </c>
      <c r="E7" s="133">
        <v>0</v>
      </c>
      <c r="F7" s="133" t="s">
        <v>28</v>
      </c>
      <c r="G7" s="133">
        <v>0</v>
      </c>
      <c r="H7" s="133">
        <v>0</v>
      </c>
      <c r="I7" s="133">
        <v>0</v>
      </c>
      <c r="J7" s="133">
        <v>0</v>
      </c>
      <c r="K7" s="133">
        <v>1</v>
      </c>
      <c r="L7" s="133">
        <v>0</v>
      </c>
      <c r="M7" s="134">
        <v>1</v>
      </c>
      <c r="N7" s="134">
        <v>1</v>
      </c>
    </row>
    <row r="8" spans="2:14" ht="15.75">
      <c r="B8" s="203" t="s">
        <v>188</v>
      </c>
      <c r="C8" s="132"/>
      <c r="D8" s="132"/>
      <c r="E8" s="132"/>
      <c r="F8" s="132"/>
      <c r="G8" s="132"/>
      <c r="H8" s="132"/>
      <c r="I8" s="132"/>
      <c r="J8" s="132"/>
      <c r="K8" s="132"/>
      <c r="L8" s="132"/>
      <c r="M8" s="132"/>
      <c r="N8" s="132"/>
    </row>
    <row r="9" spans="2:14" ht="15.75">
      <c r="B9" s="202" t="s">
        <v>118</v>
      </c>
      <c r="C9" s="134">
        <v>1</v>
      </c>
      <c r="D9" s="134">
        <v>0</v>
      </c>
      <c r="E9" s="134">
        <v>0</v>
      </c>
      <c r="F9" s="134">
        <v>0</v>
      </c>
      <c r="G9" s="134">
        <v>0</v>
      </c>
      <c r="H9" s="134">
        <v>0</v>
      </c>
      <c r="I9" s="134">
        <v>0</v>
      </c>
      <c r="J9" s="134" t="s">
        <v>281</v>
      </c>
      <c r="K9" s="134">
        <v>1</v>
      </c>
      <c r="L9" s="134">
        <v>0</v>
      </c>
      <c r="M9" s="134">
        <v>1</v>
      </c>
      <c r="N9" s="134">
        <v>1</v>
      </c>
    </row>
    <row r="10" spans="2:14" ht="15.75">
      <c r="B10" s="203" t="s">
        <v>189</v>
      </c>
      <c r="C10" s="132"/>
      <c r="D10" s="132"/>
      <c r="E10" s="132"/>
      <c r="F10" s="132"/>
      <c r="G10" s="132"/>
      <c r="H10" s="132"/>
      <c r="I10" s="132"/>
      <c r="J10" s="132"/>
      <c r="K10" s="132"/>
      <c r="L10" s="132"/>
      <c r="M10" s="132"/>
      <c r="N10" s="132"/>
    </row>
    <row r="11" spans="2:14" ht="15.75">
      <c r="B11" s="202" t="s">
        <v>116</v>
      </c>
      <c r="C11" s="134">
        <v>0</v>
      </c>
      <c r="D11" s="134">
        <v>0</v>
      </c>
      <c r="E11" s="134">
        <v>0</v>
      </c>
      <c r="F11" s="134">
        <v>0</v>
      </c>
      <c r="G11" s="134">
        <v>0</v>
      </c>
      <c r="H11" s="134">
        <v>0</v>
      </c>
      <c r="I11" s="134">
        <v>0</v>
      </c>
      <c r="J11" s="134" t="s">
        <v>281</v>
      </c>
      <c r="K11" s="134">
        <v>0</v>
      </c>
      <c r="L11" s="134">
        <v>0</v>
      </c>
      <c r="M11" s="134">
        <v>1</v>
      </c>
      <c r="N11" s="134">
        <v>1</v>
      </c>
    </row>
    <row r="12" spans="2:14" ht="15.75">
      <c r="B12" s="203" t="s">
        <v>0</v>
      </c>
      <c r="C12" s="132"/>
      <c r="D12" s="132"/>
      <c r="E12" s="132"/>
      <c r="F12" s="132"/>
      <c r="G12" s="132"/>
      <c r="H12" s="132"/>
      <c r="I12" s="132"/>
      <c r="J12" s="132"/>
      <c r="K12" s="132"/>
      <c r="L12" s="132"/>
      <c r="M12" s="132"/>
      <c r="N12" s="132"/>
    </row>
    <row r="13" spans="2:14" ht="15.75">
      <c r="B13" s="202" t="s">
        <v>125</v>
      </c>
      <c r="C13" s="134">
        <v>0</v>
      </c>
      <c r="D13" s="134">
        <v>0</v>
      </c>
      <c r="E13" s="134">
        <v>0</v>
      </c>
      <c r="F13" s="134" t="s">
        <v>28</v>
      </c>
      <c r="G13" s="134">
        <v>0</v>
      </c>
      <c r="H13" s="134">
        <v>1</v>
      </c>
      <c r="I13" s="134">
        <v>1</v>
      </c>
      <c r="J13" s="134" t="s">
        <v>282</v>
      </c>
      <c r="K13" s="134">
        <v>0</v>
      </c>
      <c r="L13" s="134">
        <v>1</v>
      </c>
      <c r="M13" s="134">
        <v>1</v>
      </c>
      <c r="N13" s="134">
        <v>1</v>
      </c>
    </row>
    <row r="14" spans="2:14" ht="15.75">
      <c r="B14" s="202" t="s">
        <v>126</v>
      </c>
      <c r="C14" s="133">
        <v>1</v>
      </c>
      <c r="D14" s="133">
        <v>1</v>
      </c>
      <c r="E14" s="133">
        <v>1</v>
      </c>
      <c r="F14" s="133">
        <v>1</v>
      </c>
      <c r="G14" s="133">
        <v>1</v>
      </c>
      <c r="H14" s="133">
        <v>1</v>
      </c>
      <c r="I14" s="133">
        <v>1</v>
      </c>
      <c r="J14" s="133">
        <v>1</v>
      </c>
      <c r="K14" s="133">
        <v>1</v>
      </c>
      <c r="L14" s="133">
        <v>1</v>
      </c>
      <c r="M14" s="133">
        <v>1</v>
      </c>
      <c r="N14" s="133">
        <v>1</v>
      </c>
    </row>
    <row r="15" spans="2:14" ht="15.75">
      <c r="B15" s="202" t="s">
        <v>127</v>
      </c>
      <c r="C15" s="134">
        <v>0</v>
      </c>
      <c r="D15" s="134">
        <v>0</v>
      </c>
      <c r="E15" s="134">
        <v>0</v>
      </c>
      <c r="F15" s="134">
        <v>1</v>
      </c>
      <c r="G15" s="134">
        <v>0</v>
      </c>
      <c r="H15" s="134">
        <v>1</v>
      </c>
      <c r="I15" s="134">
        <v>1</v>
      </c>
      <c r="J15" s="134" t="s">
        <v>282</v>
      </c>
      <c r="K15" s="134">
        <v>1</v>
      </c>
      <c r="L15" s="134">
        <v>1</v>
      </c>
      <c r="M15" s="134">
        <v>1</v>
      </c>
      <c r="N15" s="134">
        <v>1</v>
      </c>
    </row>
    <row r="16" spans="2:14" ht="15.75">
      <c r="B16" s="202" t="s">
        <v>128</v>
      </c>
      <c r="C16" s="133">
        <v>0</v>
      </c>
      <c r="D16" s="133">
        <v>0</v>
      </c>
      <c r="E16" s="133">
        <v>0</v>
      </c>
      <c r="F16" s="133">
        <v>0</v>
      </c>
      <c r="G16" s="133">
        <v>0</v>
      </c>
      <c r="H16" s="133">
        <v>0</v>
      </c>
      <c r="I16" s="133">
        <v>0</v>
      </c>
      <c r="J16" s="133">
        <v>0</v>
      </c>
      <c r="K16" s="133">
        <v>0</v>
      </c>
      <c r="L16" s="135">
        <v>0</v>
      </c>
      <c r="M16" s="135">
        <v>1</v>
      </c>
      <c r="N16" s="135">
        <v>1</v>
      </c>
    </row>
    <row r="17" spans="2:14" ht="15.75">
      <c r="B17" s="202" t="s">
        <v>129</v>
      </c>
      <c r="C17" s="134">
        <v>0</v>
      </c>
      <c r="D17" s="134">
        <v>1</v>
      </c>
      <c r="E17" s="134">
        <v>0</v>
      </c>
      <c r="F17" s="134">
        <v>0</v>
      </c>
      <c r="G17" s="134">
        <v>0</v>
      </c>
      <c r="H17" s="134">
        <v>0</v>
      </c>
      <c r="I17" s="134">
        <v>0</v>
      </c>
      <c r="J17" s="134" t="s">
        <v>283</v>
      </c>
      <c r="K17" s="134">
        <v>1</v>
      </c>
      <c r="L17" s="136" t="s">
        <v>388</v>
      </c>
      <c r="M17" s="136">
        <v>1</v>
      </c>
      <c r="N17" s="136">
        <v>1</v>
      </c>
    </row>
    <row r="18" spans="2:14" ht="15.75">
      <c r="B18" s="202" t="s">
        <v>130</v>
      </c>
      <c r="C18" s="133">
        <v>1</v>
      </c>
      <c r="D18" s="133">
        <v>1</v>
      </c>
      <c r="E18" s="133">
        <v>1</v>
      </c>
      <c r="F18" s="133" t="s">
        <v>28</v>
      </c>
      <c r="G18" s="133">
        <v>1</v>
      </c>
      <c r="H18" s="133">
        <v>0</v>
      </c>
      <c r="I18" s="133">
        <v>1</v>
      </c>
      <c r="J18" s="133">
        <v>1</v>
      </c>
      <c r="K18" s="133">
        <v>1</v>
      </c>
      <c r="L18" s="133">
        <v>1</v>
      </c>
      <c r="M18" s="133">
        <v>1</v>
      </c>
      <c r="N18" s="133">
        <v>1</v>
      </c>
    </row>
    <row r="19" spans="2:14" ht="15.75">
      <c r="B19" s="202" t="s">
        <v>131</v>
      </c>
      <c r="C19" s="134">
        <v>0</v>
      </c>
      <c r="D19" s="134">
        <v>0</v>
      </c>
      <c r="E19" s="134">
        <v>0</v>
      </c>
      <c r="F19" s="134">
        <v>0</v>
      </c>
      <c r="G19" s="134">
        <v>0</v>
      </c>
      <c r="H19" s="134">
        <v>0</v>
      </c>
      <c r="I19" s="134">
        <v>1</v>
      </c>
      <c r="J19" s="134" t="s">
        <v>283</v>
      </c>
      <c r="K19" s="134">
        <v>0</v>
      </c>
      <c r="L19" s="136">
        <v>1</v>
      </c>
      <c r="M19" s="136">
        <v>1</v>
      </c>
      <c r="N19" s="136">
        <v>1</v>
      </c>
    </row>
    <row r="20" spans="2:14" ht="15.75">
      <c r="B20" s="202" t="s">
        <v>132</v>
      </c>
      <c r="C20" s="133">
        <v>0</v>
      </c>
      <c r="D20" s="133">
        <v>1</v>
      </c>
      <c r="E20" s="133">
        <v>0</v>
      </c>
      <c r="F20" s="133">
        <v>1</v>
      </c>
      <c r="G20" s="133">
        <v>0</v>
      </c>
      <c r="H20" s="133">
        <v>0</v>
      </c>
      <c r="I20" s="133">
        <v>1</v>
      </c>
      <c r="J20" s="133">
        <v>1</v>
      </c>
      <c r="K20" s="133">
        <v>1</v>
      </c>
      <c r="L20" s="133">
        <v>1</v>
      </c>
      <c r="M20" s="133">
        <v>1</v>
      </c>
      <c r="N20" s="133">
        <v>1</v>
      </c>
    </row>
    <row r="21" spans="2:14" ht="15.75">
      <c r="B21" s="202" t="s">
        <v>133</v>
      </c>
      <c r="C21" s="134">
        <v>0</v>
      </c>
      <c r="D21" s="134">
        <v>0</v>
      </c>
      <c r="E21" s="134">
        <v>0</v>
      </c>
      <c r="F21" s="134">
        <v>0</v>
      </c>
      <c r="G21" s="134">
        <v>0</v>
      </c>
      <c r="H21" s="134">
        <v>0</v>
      </c>
      <c r="I21" s="134">
        <v>0</v>
      </c>
      <c r="J21" s="134" t="s">
        <v>283</v>
      </c>
      <c r="K21" s="134">
        <v>0</v>
      </c>
      <c r="L21" s="136">
        <v>0</v>
      </c>
      <c r="M21" s="136">
        <v>1</v>
      </c>
      <c r="N21" s="136">
        <v>1</v>
      </c>
    </row>
    <row r="22" spans="2:14" ht="15.75">
      <c r="B22" s="202" t="s">
        <v>134</v>
      </c>
      <c r="C22" s="133">
        <v>0</v>
      </c>
      <c r="D22" s="133">
        <v>0</v>
      </c>
      <c r="E22" s="133">
        <v>0</v>
      </c>
      <c r="F22" s="133" t="s">
        <v>28</v>
      </c>
      <c r="G22" s="133">
        <v>0</v>
      </c>
      <c r="H22" s="133">
        <v>0</v>
      </c>
      <c r="I22" s="133">
        <v>0</v>
      </c>
      <c r="J22" s="133">
        <v>0</v>
      </c>
      <c r="K22" s="133">
        <v>0</v>
      </c>
      <c r="L22" s="135">
        <v>0</v>
      </c>
      <c r="M22" s="135">
        <v>1</v>
      </c>
      <c r="N22" s="135">
        <v>1</v>
      </c>
    </row>
    <row r="23" spans="2:14" ht="15.75">
      <c r="B23" s="202" t="s">
        <v>135</v>
      </c>
      <c r="C23" s="134">
        <v>0</v>
      </c>
      <c r="D23" s="134">
        <v>0</v>
      </c>
      <c r="E23" s="134">
        <v>0</v>
      </c>
      <c r="F23" s="134">
        <v>0</v>
      </c>
      <c r="G23" s="134">
        <v>0</v>
      </c>
      <c r="H23" s="134">
        <v>0</v>
      </c>
      <c r="I23" s="134">
        <v>0</v>
      </c>
      <c r="J23" s="134" t="s">
        <v>283</v>
      </c>
      <c r="K23" s="134">
        <v>0</v>
      </c>
      <c r="L23" s="136">
        <v>0</v>
      </c>
      <c r="M23" s="136">
        <v>1</v>
      </c>
      <c r="N23" s="136">
        <v>1</v>
      </c>
    </row>
    <row r="24" spans="2:14" ht="15.75">
      <c r="B24" s="202" t="s">
        <v>136</v>
      </c>
      <c r="C24" s="133">
        <v>1</v>
      </c>
      <c r="D24" s="133">
        <v>1</v>
      </c>
      <c r="E24" s="133">
        <v>1</v>
      </c>
      <c r="F24" s="133">
        <v>1</v>
      </c>
      <c r="G24" s="133">
        <v>1</v>
      </c>
      <c r="H24" s="133">
        <v>1</v>
      </c>
      <c r="I24" s="133">
        <v>1</v>
      </c>
      <c r="J24" s="133">
        <v>0</v>
      </c>
      <c r="K24" s="133">
        <v>1</v>
      </c>
      <c r="L24" s="133">
        <v>1</v>
      </c>
      <c r="M24" s="133">
        <v>1</v>
      </c>
      <c r="N24" s="133">
        <v>1</v>
      </c>
    </row>
    <row r="25" spans="2:14" ht="15.75">
      <c r="B25" s="202" t="s">
        <v>137</v>
      </c>
      <c r="C25" s="134">
        <v>1</v>
      </c>
      <c r="D25" s="134">
        <v>1</v>
      </c>
      <c r="E25" s="134">
        <v>1</v>
      </c>
      <c r="F25" s="134">
        <v>1</v>
      </c>
      <c r="G25" s="134">
        <v>0</v>
      </c>
      <c r="H25" s="134">
        <v>1</v>
      </c>
      <c r="I25" s="134">
        <v>0</v>
      </c>
      <c r="J25" s="134" t="s">
        <v>284</v>
      </c>
      <c r="K25" s="134">
        <v>1</v>
      </c>
      <c r="L25" s="134">
        <v>1</v>
      </c>
      <c r="M25" s="134">
        <v>1</v>
      </c>
      <c r="N25" s="134">
        <v>1</v>
      </c>
    </row>
    <row r="26" spans="2:14" ht="25.5">
      <c r="B26" s="202" t="s">
        <v>138</v>
      </c>
      <c r="C26" s="133">
        <v>0</v>
      </c>
      <c r="D26" s="133">
        <v>0</v>
      </c>
      <c r="E26" s="133">
        <v>0</v>
      </c>
      <c r="F26" s="133">
        <v>0</v>
      </c>
      <c r="G26" s="133">
        <v>0</v>
      </c>
      <c r="H26" s="133">
        <v>0</v>
      </c>
      <c r="I26" s="133">
        <v>0</v>
      </c>
      <c r="J26" s="133">
        <v>0</v>
      </c>
      <c r="K26" s="133">
        <v>0</v>
      </c>
      <c r="L26" s="135">
        <v>0</v>
      </c>
      <c r="M26" s="135">
        <v>1</v>
      </c>
      <c r="N26" s="135">
        <v>1</v>
      </c>
    </row>
    <row r="27" spans="2:14" ht="15.75">
      <c r="B27" s="202" t="s">
        <v>139</v>
      </c>
      <c r="C27" s="134">
        <v>1</v>
      </c>
      <c r="D27" s="134">
        <v>1</v>
      </c>
      <c r="E27" s="134">
        <v>1</v>
      </c>
      <c r="F27" s="134">
        <v>1</v>
      </c>
      <c r="G27" s="134">
        <v>1</v>
      </c>
      <c r="H27" s="134">
        <v>1</v>
      </c>
      <c r="I27" s="134">
        <v>1</v>
      </c>
      <c r="J27" s="134" t="s">
        <v>282</v>
      </c>
      <c r="K27" s="134">
        <v>1</v>
      </c>
      <c r="L27" s="134">
        <v>1</v>
      </c>
      <c r="M27" s="134">
        <v>1</v>
      </c>
      <c r="N27" s="134">
        <v>1</v>
      </c>
    </row>
    <row r="28" spans="2:14" ht="15.75">
      <c r="B28" s="202" t="s">
        <v>140</v>
      </c>
      <c r="C28" s="133">
        <v>0</v>
      </c>
      <c r="D28" s="133">
        <v>0</v>
      </c>
      <c r="E28" s="133">
        <v>0</v>
      </c>
      <c r="F28" s="133" t="s">
        <v>28</v>
      </c>
      <c r="G28" s="133">
        <v>0</v>
      </c>
      <c r="H28" s="133">
        <v>0</v>
      </c>
      <c r="I28" s="133">
        <v>0</v>
      </c>
      <c r="J28" s="133">
        <v>0</v>
      </c>
      <c r="K28" s="133">
        <v>0</v>
      </c>
      <c r="L28" s="135">
        <v>0</v>
      </c>
      <c r="M28" s="135">
        <v>1</v>
      </c>
      <c r="N28" s="135">
        <v>1</v>
      </c>
    </row>
    <row r="29" spans="2:14" ht="15.75">
      <c r="B29" s="202" t="s">
        <v>141</v>
      </c>
      <c r="C29" s="134">
        <v>0</v>
      </c>
      <c r="D29" s="134">
        <v>0</v>
      </c>
      <c r="E29" s="134">
        <v>0</v>
      </c>
      <c r="F29" s="134">
        <v>0</v>
      </c>
      <c r="G29" s="134">
        <v>1</v>
      </c>
      <c r="H29" s="134">
        <v>0</v>
      </c>
      <c r="I29" s="134">
        <v>1</v>
      </c>
      <c r="J29" s="134" t="s">
        <v>284</v>
      </c>
      <c r="K29" s="134">
        <v>0</v>
      </c>
      <c r="L29" s="134">
        <v>1</v>
      </c>
      <c r="M29" s="134">
        <v>1</v>
      </c>
      <c r="N29" s="134">
        <v>1</v>
      </c>
    </row>
    <row r="30" spans="2:14" ht="15.75">
      <c r="B30" s="202" t="s">
        <v>142</v>
      </c>
      <c r="C30" s="133">
        <v>0</v>
      </c>
      <c r="D30" s="133">
        <v>0</v>
      </c>
      <c r="E30" s="133">
        <v>0</v>
      </c>
      <c r="F30" s="133">
        <v>0</v>
      </c>
      <c r="G30" s="137">
        <v>0</v>
      </c>
      <c r="H30" s="137">
        <v>0</v>
      </c>
      <c r="I30" s="137">
        <v>0</v>
      </c>
      <c r="J30" s="137">
        <v>1</v>
      </c>
      <c r="K30" s="133">
        <v>0</v>
      </c>
      <c r="L30" s="135">
        <v>1</v>
      </c>
      <c r="M30" s="135">
        <v>1</v>
      </c>
      <c r="N30" s="135">
        <v>1</v>
      </c>
    </row>
    <row r="31" spans="2:14" ht="15.75">
      <c r="B31" s="202" t="s">
        <v>143</v>
      </c>
      <c r="C31" s="134">
        <v>0</v>
      </c>
      <c r="D31" s="134">
        <v>0</v>
      </c>
      <c r="E31" s="134">
        <v>1</v>
      </c>
      <c r="F31" s="134">
        <v>0</v>
      </c>
      <c r="G31" s="134">
        <v>0</v>
      </c>
      <c r="H31" s="134">
        <v>0</v>
      </c>
      <c r="I31" s="134">
        <v>0</v>
      </c>
      <c r="J31" s="134" t="s">
        <v>281</v>
      </c>
      <c r="K31" s="134">
        <v>1</v>
      </c>
      <c r="L31" s="134" t="s">
        <v>283</v>
      </c>
      <c r="M31" s="134">
        <v>1</v>
      </c>
      <c r="N31" s="134">
        <v>1</v>
      </c>
    </row>
    <row r="32" spans="2:14" ht="15.75">
      <c r="B32" s="202" t="s">
        <v>144</v>
      </c>
      <c r="C32" s="133">
        <v>0</v>
      </c>
      <c r="D32" s="133">
        <v>0</v>
      </c>
      <c r="E32" s="133">
        <v>0</v>
      </c>
      <c r="F32" s="133">
        <v>0</v>
      </c>
      <c r="G32" s="133">
        <v>0</v>
      </c>
      <c r="H32" s="133">
        <v>0</v>
      </c>
      <c r="I32" s="133">
        <v>0</v>
      </c>
      <c r="J32" s="133">
        <v>0</v>
      </c>
      <c r="K32" s="133">
        <v>0</v>
      </c>
      <c r="L32" s="135">
        <v>0</v>
      </c>
      <c r="M32" s="135">
        <v>1</v>
      </c>
      <c r="N32" s="135">
        <v>1</v>
      </c>
    </row>
    <row r="33" spans="2:14" ht="15.75">
      <c r="B33" s="202" t="s">
        <v>145</v>
      </c>
      <c r="C33" s="134">
        <v>1</v>
      </c>
      <c r="D33" s="134">
        <v>0</v>
      </c>
      <c r="E33" s="134">
        <v>0</v>
      </c>
      <c r="F33" s="134">
        <v>1</v>
      </c>
      <c r="G33" s="134">
        <v>1</v>
      </c>
      <c r="H33" s="134">
        <v>1</v>
      </c>
      <c r="I33" s="134">
        <v>0</v>
      </c>
      <c r="J33" s="134" t="s">
        <v>283</v>
      </c>
      <c r="K33" s="134">
        <v>1</v>
      </c>
      <c r="L33" s="134">
        <v>1</v>
      </c>
      <c r="M33" s="134">
        <v>1</v>
      </c>
      <c r="N33" s="134">
        <v>1</v>
      </c>
    </row>
    <row r="34" spans="2:14" ht="15.75">
      <c r="B34" s="202" t="s">
        <v>146</v>
      </c>
      <c r="C34" s="133">
        <v>0</v>
      </c>
      <c r="D34" s="133">
        <v>0</v>
      </c>
      <c r="E34" s="133">
        <v>0</v>
      </c>
      <c r="F34" s="133">
        <v>0</v>
      </c>
      <c r="G34" s="133">
        <v>0</v>
      </c>
      <c r="H34" s="133">
        <v>0</v>
      </c>
      <c r="I34" s="133">
        <v>0</v>
      </c>
      <c r="J34" s="133">
        <v>0</v>
      </c>
      <c r="K34" s="133">
        <v>0</v>
      </c>
      <c r="L34" s="135">
        <v>0</v>
      </c>
      <c r="M34" s="135">
        <v>1</v>
      </c>
      <c r="N34" s="135">
        <v>1</v>
      </c>
    </row>
    <row r="35" spans="2:14" ht="15.75">
      <c r="B35" s="202" t="s">
        <v>1</v>
      </c>
      <c r="C35" s="134">
        <v>1</v>
      </c>
      <c r="D35" s="134">
        <v>1</v>
      </c>
      <c r="E35" s="134">
        <v>1</v>
      </c>
      <c r="F35" s="134">
        <v>1</v>
      </c>
      <c r="G35" s="134">
        <v>0</v>
      </c>
      <c r="H35" s="134">
        <v>1</v>
      </c>
      <c r="I35" s="134">
        <v>1</v>
      </c>
      <c r="J35" s="134" t="s">
        <v>281</v>
      </c>
      <c r="K35" s="134">
        <v>1</v>
      </c>
      <c r="L35" s="134">
        <v>1</v>
      </c>
      <c r="M35" s="134">
        <v>1</v>
      </c>
      <c r="N35" s="134">
        <v>1</v>
      </c>
    </row>
    <row r="36" spans="2:14" ht="15.75">
      <c r="B36" s="202" t="s">
        <v>147</v>
      </c>
      <c r="C36" s="133">
        <v>0</v>
      </c>
      <c r="D36" s="133">
        <v>0</v>
      </c>
      <c r="E36" s="133">
        <v>1</v>
      </c>
      <c r="F36" s="133">
        <v>1</v>
      </c>
      <c r="G36" s="133">
        <v>1</v>
      </c>
      <c r="H36" s="133">
        <v>0</v>
      </c>
      <c r="I36" s="133">
        <v>0</v>
      </c>
      <c r="J36" s="133">
        <v>0</v>
      </c>
      <c r="K36" s="133">
        <v>1</v>
      </c>
      <c r="L36" s="133">
        <v>1</v>
      </c>
      <c r="M36" s="133">
        <v>1</v>
      </c>
      <c r="N36" s="133">
        <v>1</v>
      </c>
    </row>
    <row r="37" spans="2:14" ht="15.75">
      <c r="B37" s="202" t="s">
        <v>148</v>
      </c>
      <c r="C37" s="134">
        <v>0</v>
      </c>
      <c r="D37" s="134">
        <v>0</v>
      </c>
      <c r="E37" s="134">
        <v>0</v>
      </c>
      <c r="F37" s="134" t="s">
        <v>28</v>
      </c>
      <c r="G37" s="134">
        <v>0</v>
      </c>
      <c r="H37" s="134">
        <v>0</v>
      </c>
      <c r="I37" s="134">
        <v>0</v>
      </c>
      <c r="J37" s="134" t="s">
        <v>281</v>
      </c>
      <c r="K37" s="134">
        <v>0</v>
      </c>
      <c r="L37" s="136" t="s">
        <v>283</v>
      </c>
      <c r="M37" s="136">
        <v>1</v>
      </c>
      <c r="N37" s="136">
        <v>1</v>
      </c>
    </row>
    <row r="38" spans="2:14" ht="15.75">
      <c r="B38" s="202" t="s">
        <v>149</v>
      </c>
      <c r="C38" s="133">
        <v>1</v>
      </c>
      <c r="D38" s="133">
        <v>1</v>
      </c>
      <c r="E38" s="133">
        <v>0</v>
      </c>
      <c r="F38" s="133">
        <v>0</v>
      </c>
      <c r="G38" s="133">
        <v>0</v>
      </c>
      <c r="H38" s="133">
        <v>0</v>
      </c>
      <c r="I38" s="133">
        <v>0</v>
      </c>
      <c r="J38" s="133">
        <v>0</v>
      </c>
      <c r="K38" s="133">
        <v>1</v>
      </c>
      <c r="L38" s="133">
        <v>0</v>
      </c>
      <c r="M38" s="133">
        <v>1</v>
      </c>
      <c r="N38" s="133">
        <v>1</v>
      </c>
    </row>
    <row r="39" spans="2:14" ht="15.75">
      <c r="B39" s="202" t="s">
        <v>150</v>
      </c>
      <c r="C39" s="134">
        <v>0</v>
      </c>
      <c r="D39" s="134">
        <v>0</v>
      </c>
      <c r="E39" s="134">
        <v>0</v>
      </c>
      <c r="F39" s="134">
        <v>0</v>
      </c>
      <c r="G39" s="134">
        <v>0</v>
      </c>
      <c r="H39" s="134">
        <v>0</v>
      </c>
      <c r="I39" s="134">
        <v>0</v>
      </c>
      <c r="J39" s="134" t="s">
        <v>281</v>
      </c>
      <c r="K39" s="134">
        <v>0</v>
      </c>
      <c r="L39" s="136">
        <v>0</v>
      </c>
      <c r="M39" s="136">
        <v>1</v>
      </c>
      <c r="N39" s="136">
        <v>1</v>
      </c>
    </row>
    <row r="40" spans="2:14" ht="15.75">
      <c r="B40" s="202" t="s">
        <v>151</v>
      </c>
      <c r="C40" s="133">
        <v>1</v>
      </c>
      <c r="D40" s="133">
        <v>0</v>
      </c>
      <c r="E40" s="133">
        <v>0</v>
      </c>
      <c r="F40" s="133" t="s">
        <v>28</v>
      </c>
      <c r="G40" s="133">
        <v>0</v>
      </c>
      <c r="H40" s="133">
        <v>0</v>
      </c>
      <c r="I40" s="133">
        <v>0</v>
      </c>
      <c r="J40" s="133">
        <v>0</v>
      </c>
      <c r="K40" s="133">
        <v>1</v>
      </c>
      <c r="L40" s="135">
        <v>0</v>
      </c>
      <c r="M40" s="135">
        <v>1</v>
      </c>
      <c r="N40" s="135">
        <v>1</v>
      </c>
    </row>
    <row r="41" spans="2:14" ht="15.75">
      <c r="B41" s="202" t="s">
        <v>152</v>
      </c>
      <c r="C41" s="134">
        <v>1</v>
      </c>
      <c r="D41" s="134">
        <v>0</v>
      </c>
      <c r="E41" s="134">
        <v>0</v>
      </c>
      <c r="F41" s="134" t="s">
        <v>28</v>
      </c>
      <c r="G41" s="134">
        <v>0</v>
      </c>
      <c r="H41" s="134">
        <v>0</v>
      </c>
      <c r="I41" s="134">
        <v>1</v>
      </c>
      <c r="J41" s="134" t="s">
        <v>281</v>
      </c>
      <c r="K41" s="134">
        <v>1</v>
      </c>
      <c r="L41" s="134">
        <v>1</v>
      </c>
      <c r="M41" s="134">
        <v>1</v>
      </c>
      <c r="N41" s="134">
        <v>1</v>
      </c>
    </row>
    <row r="42" spans="2:14" ht="15.75">
      <c r="B42" s="202" t="s">
        <v>153</v>
      </c>
      <c r="C42" s="133">
        <v>0</v>
      </c>
      <c r="D42" s="133">
        <v>0</v>
      </c>
      <c r="E42" s="133">
        <v>1</v>
      </c>
      <c r="F42" s="133">
        <v>1</v>
      </c>
      <c r="G42" s="133">
        <v>0</v>
      </c>
      <c r="H42" s="133">
        <v>0</v>
      </c>
      <c r="I42" s="133">
        <v>1</v>
      </c>
      <c r="J42" s="133">
        <v>0</v>
      </c>
      <c r="K42" s="133">
        <v>1</v>
      </c>
      <c r="L42" s="133">
        <v>1</v>
      </c>
      <c r="M42" s="133">
        <v>1</v>
      </c>
      <c r="N42" s="133">
        <v>1</v>
      </c>
    </row>
    <row r="43" spans="2:14" ht="15.75">
      <c r="B43" s="202" t="s">
        <v>154</v>
      </c>
      <c r="C43" s="134">
        <v>0</v>
      </c>
      <c r="D43" s="134">
        <v>0</v>
      </c>
      <c r="E43" s="134">
        <v>0</v>
      </c>
      <c r="F43" s="134">
        <v>0</v>
      </c>
      <c r="G43" s="134">
        <v>0</v>
      </c>
      <c r="H43" s="134">
        <v>0</v>
      </c>
      <c r="I43" s="134">
        <v>0</v>
      </c>
      <c r="J43" s="134" t="s">
        <v>281</v>
      </c>
      <c r="K43" s="134">
        <v>0</v>
      </c>
      <c r="L43" s="136" t="s">
        <v>283</v>
      </c>
      <c r="M43" s="136">
        <v>1</v>
      </c>
      <c r="N43" s="136">
        <v>1</v>
      </c>
    </row>
    <row r="44" spans="2:14" ht="15.75">
      <c r="B44" s="202" t="s">
        <v>155</v>
      </c>
      <c r="C44" s="133">
        <v>0</v>
      </c>
      <c r="D44" s="133">
        <v>0</v>
      </c>
      <c r="E44" s="133">
        <v>0</v>
      </c>
      <c r="F44" s="133">
        <v>0</v>
      </c>
      <c r="G44" s="133">
        <v>0</v>
      </c>
      <c r="H44" s="133">
        <v>0</v>
      </c>
      <c r="I44" s="133">
        <v>0</v>
      </c>
      <c r="J44" s="133">
        <v>0</v>
      </c>
      <c r="K44" s="133">
        <v>0</v>
      </c>
      <c r="L44" s="135">
        <v>0</v>
      </c>
      <c r="M44" s="135">
        <v>1</v>
      </c>
      <c r="N44" s="135">
        <v>1</v>
      </c>
    </row>
    <row r="45" spans="2:14" ht="15.75">
      <c r="B45" s="204" t="s">
        <v>285</v>
      </c>
      <c r="C45" s="134" t="s">
        <v>28</v>
      </c>
      <c r="D45" s="134" t="s">
        <v>28</v>
      </c>
      <c r="E45" s="134" t="s">
        <v>28</v>
      </c>
      <c r="F45" s="134" t="s">
        <v>28</v>
      </c>
      <c r="G45" s="134">
        <v>0</v>
      </c>
      <c r="H45" s="134">
        <v>0</v>
      </c>
      <c r="I45" s="134">
        <v>0</v>
      </c>
      <c r="J45" s="134" t="s">
        <v>281</v>
      </c>
      <c r="K45" s="134" t="s">
        <v>28</v>
      </c>
      <c r="L45" s="136" t="s">
        <v>281</v>
      </c>
      <c r="M45" s="136">
        <v>1</v>
      </c>
      <c r="N45" s="136">
        <v>1</v>
      </c>
    </row>
    <row r="46" spans="2:14" ht="15.75">
      <c r="B46" s="204" t="s">
        <v>286</v>
      </c>
      <c r="C46" s="133" t="s">
        <v>28</v>
      </c>
      <c r="D46" s="133" t="s">
        <v>28</v>
      </c>
      <c r="E46" s="133" t="s">
        <v>28</v>
      </c>
      <c r="F46" s="133" t="s">
        <v>28</v>
      </c>
      <c r="G46" s="133">
        <v>0</v>
      </c>
      <c r="H46" s="133">
        <v>0</v>
      </c>
      <c r="I46" s="133">
        <v>0</v>
      </c>
      <c r="J46" s="133">
        <v>0</v>
      </c>
      <c r="K46" s="133" t="s">
        <v>28</v>
      </c>
      <c r="L46" s="135">
        <v>0</v>
      </c>
      <c r="M46" s="135">
        <v>1</v>
      </c>
      <c r="N46" s="135">
        <v>1</v>
      </c>
    </row>
    <row r="47" spans="2:14" ht="15.75">
      <c r="B47" s="204" t="s">
        <v>287</v>
      </c>
      <c r="C47" s="134" t="s">
        <v>28</v>
      </c>
      <c r="D47" s="134" t="s">
        <v>28</v>
      </c>
      <c r="E47" s="134" t="s">
        <v>28</v>
      </c>
      <c r="F47" s="134" t="s">
        <v>28</v>
      </c>
      <c r="G47" s="134">
        <v>0</v>
      </c>
      <c r="H47" s="134">
        <v>0</v>
      </c>
      <c r="I47" s="134">
        <v>0</v>
      </c>
      <c r="J47" s="134" t="s">
        <v>281</v>
      </c>
      <c r="K47" s="134" t="s">
        <v>28</v>
      </c>
      <c r="L47" s="136">
        <v>0</v>
      </c>
      <c r="M47" s="136">
        <v>1</v>
      </c>
      <c r="N47" s="136">
        <v>1</v>
      </c>
    </row>
    <row r="48" spans="2:14" ht="15.75">
      <c r="B48" s="204" t="s">
        <v>288</v>
      </c>
      <c r="C48" s="133" t="s">
        <v>28</v>
      </c>
      <c r="D48" s="133" t="s">
        <v>28</v>
      </c>
      <c r="E48" s="133" t="s">
        <v>28</v>
      </c>
      <c r="F48" s="133" t="s">
        <v>28</v>
      </c>
      <c r="G48" s="133">
        <v>0</v>
      </c>
      <c r="H48" s="133">
        <v>0</v>
      </c>
      <c r="I48" s="133">
        <v>0</v>
      </c>
      <c r="J48" s="133">
        <v>0</v>
      </c>
      <c r="K48" s="133" t="s">
        <v>28</v>
      </c>
      <c r="L48" s="135">
        <v>0</v>
      </c>
      <c r="M48" s="135">
        <v>1</v>
      </c>
      <c r="N48" s="135">
        <v>1</v>
      </c>
    </row>
    <row r="49" spans="2:14" ht="15.75">
      <c r="B49" s="204" t="s">
        <v>289</v>
      </c>
      <c r="C49" s="134" t="s">
        <v>28</v>
      </c>
      <c r="D49" s="134" t="s">
        <v>28</v>
      </c>
      <c r="E49" s="134" t="s">
        <v>28</v>
      </c>
      <c r="F49" s="134" t="s">
        <v>28</v>
      </c>
      <c r="G49" s="134">
        <v>0</v>
      </c>
      <c r="H49" s="134">
        <v>0</v>
      </c>
      <c r="I49" s="134">
        <v>0</v>
      </c>
      <c r="J49" s="134" t="s">
        <v>282</v>
      </c>
      <c r="K49" s="134" t="s">
        <v>28</v>
      </c>
      <c r="L49" s="134">
        <v>1</v>
      </c>
      <c r="M49" s="134">
        <v>1</v>
      </c>
      <c r="N49" s="134">
        <v>1</v>
      </c>
    </row>
    <row r="50" spans="2:14" ht="15.75">
      <c r="B50" s="203" t="s">
        <v>184</v>
      </c>
      <c r="C50" s="132"/>
      <c r="D50" s="132"/>
      <c r="E50" s="132"/>
      <c r="F50" s="132"/>
      <c r="G50" s="132"/>
      <c r="H50" s="132"/>
      <c r="I50" s="132"/>
      <c r="J50" s="132"/>
      <c r="K50" s="132"/>
      <c r="L50" s="132"/>
      <c r="M50" s="132"/>
      <c r="N50" s="132"/>
    </row>
    <row r="51" spans="2:14" ht="15.75">
      <c r="B51" s="205" t="s">
        <v>119</v>
      </c>
      <c r="C51" s="134">
        <v>0</v>
      </c>
      <c r="D51" s="134">
        <v>0</v>
      </c>
      <c r="E51" s="134">
        <v>0</v>
      </c>
      <c r="F51" s="134">
        <v>0</v>
      </c>
      <c r="G51" s="134">
        <v>0</v>
      </c>
      <c r="H51" s="134">
        <v>0</v>
      </c>
      <c r="I51" s="134">
        <v>1</v>
      </c>
      <c r="J51" s="134" t="s">
        <v>283</v>
      </c>
      <c r="K51" s="134">
        <v>0</v>
      </c>
      <c r="L51" s="134">
        <v>1</v>
      </c>
      <c r="M51" s="134">
        <v>1</v>
      </c>
      <c r="N51" s="134">
        <v>1</v>
      </c>
    </row>
    <row r="52" spans="2:14" ht="15.75">
      <c r="B52" s="205" t="s">
        <v>120</v>
      </c>
      <c r="C52" s="133">
        <v>0</v>
      </c>
      <c r="D52" s="133">
        <v>1</v>
      </c>
      <c r="E52" s="133">
        <v>0</v>
      </c>
      <c r="F52" s="133">
        <v>0</v>
      </c>
      <c r="G52" s="133">
        <v>1</v>
      </c>
      <c r="H52" s="133">
        <v>0</v>
      </c>
      <c r="I52" s="133">
        <v>1</v>
      </c>
      <c r="J52" s="133">
        <v>1</v>
      </c>
      <c r="K52" s="133">
        <v>1</v>
      </c>
      <c r="L52" s="133">
        <v>1</v>
      </c>
      <c r="M52" s="133">
        <v>1</v>
      </c>
      <c r="N52" s="133">
        <v>1</v>
      </c>
    </row>
    <row r="53" spans="2:14" ht="15.75">
      <c r="B53" s="205" t="s">
        <v>121</v>
      </c>
      <c r="C53" s="134">
        <v>0</v>
      </c>
      <c r="D53" s="134">
        <v>0</v>
      </c>
      <c r="E53" s="134">
        <v>0</v>
      </c>
      <c r="F53" s="134">
        <v>0</v>
      </c>
      <c r="G53" s="134">
        <v>0</v>
      </c>
      <c r="H53" s="134">
        <v>0</v>
      </c>
      <c r="I53" s="134">
        <v>0</v>
      </c>
      <c r="J53" s="134" t="s">
        <v>281</v>
      </c>
      <c r="K53" s="134">
        <v>0</v>
      </c>
      <c r="L53" s="136" t="s">
        <v>281</v>
      </c>
      <c r="M53" s="134">
        <v>1</v>
      </c>
      <c r="N53" s="134">
        <v>1</v>
      </c>
    </row>
    <row r="54" spans="2:14" ht="15.75">
      <c r="B54" s="205" t="s">
        <v>122</v>
      </c>
      <c r="C54" s="133">
        <v>1</v>
      </c>
      <c r="D54" s="133">
        <v>0</v>
      </c>
      <c r="E54" s="133">
        <v>0</v>
      </c>
      <c r="F54" s="133">
        <v>0</v>
      </c>
      <c r="G54" s="133">
        <v>0</v>
      </c>
      <c r="H54" s="133">
        <v>0</v>
      </c>
      <c r="I54" s="133">
        <v>0</v>
      </c>
      <c r="J54" s="133">
        <v>0</v>
      </c>
      <c r="K54" s="133">
        <v>1</v>
      </c>
      <c r="L54" s="135">
        <v>0</v>
      </c>
      <c r="M54" s="135">
        <v>1</v>
      </c>
      <c r="N54" s="135">
        <v>1</v>
      </c>
    </row>
    <row r="55" spans="2:14" ht="15.75">
      <c r="B55" s="205" t="s">
        <v>123</v>
      </c>
      <c r="C55" s="134">
        <v>0</v>
      </c>
      <c r="D55" s="134">
        <v>0</v>
      </c>
      <c r="E55" s="134">
        <v>0</v>
      </c>
      <c r="F55" s="134">
        <v>0</v>
      </c>
      <c r="G55" s="134">
        <v>0</v>
      </c>
      <c r="H55" s="134">
        <v>0</v>
      </c>
      <c r="I55" s="134">
        <v>0</v>
      </c>
      <c r="J55" s="134" t="s">
        <v>281</v>
      </c>
      <c r="K55" s="134">
        <v>0</v>
      </c>
      <c r="L55" s="136" t="s">
        <v>281</v>
      </c>
      <c r="M55" s="136">
        <v>1</v>
      </c>
      <c r="N55" s="136">
        <v>1</v>
      </c>
    </row>
    <row r="56" spans="2:14" ht="15.75">
      <c r="B56" s="205" t="s">
        <v>124</v>
      </c>
      <c r="C56" s="133">
        <v>0</v>
      </c>
      <c r="D56" s="133">
        <v>1</v>
      </c>
      <c r="E56" s="133">
        <v>1</v>
      </c>
      <c r="F56" s="133">
        <v>1</v>
      </c>
      <c r="G56" s="133">
        <v>1</v>
      </c>
      <c r="H56" s="133">
        <v>1</v>
      </c>
      <c r="I56" s="133">
        <v>0</v>
      </c>
      <c r="J56" s="133">
        <v>0</v>
      </c>
      <c r="K56" s="133">
        <v>1</v>
      </c>
      <c r="L56" s="133">
        <v>1</v>
      </c>
      <c r="M56" s="133">
        <v>1</v>
      </c>
      <c r="N56" s="133">
        <v>1</v>
      </c>
    </row>
    <row r="57" spans="2:14" ht="15.75">
      <c r="B57" s="203" t="s">
        <v>30</v>
      </c>
      <c r="C57" s="132"/>
      <c r="D57" s="132"/>
      <c r="E57" s="132"/>
      <c r="F57" s="132"/>
      <c r="G57" s="132"/>
      <c r="H57" s="132"/>
      <c r="I57" s="132"/>
      <c r="J57" s="132"/>
      <c r="K57" s="132"/>
      <c r="L57" s="132"/>
      <c r="M57" s="132"/>
      <c r="N57" s="132"/>
    </row>
    <row r="58" spans="2:14" ht="15.75">
      <c r="B58" s="205" t="s">
        <v>31</v>
      </c>
      <c r="C58" s="134">
        <v>1</v>
      </c>
      <c r="D58" s="134">
        <v>1</v>
      </c>
      <c r="E58" s="134">
        <v>1</v>
      </c>
      <c r="F58" s="134">
        <v>1</v>
      </c>
      <c r="G58" s="134">
        <v>1</v>
      </c>
      <c r="H58" s="134">
        <v>1</v>
      </c>
      <c r="I58" s="134">
        <v>1</v>
      </c>
      <c r="J58" s="134" t="s">
        <v>282</v>
      </c>
      <c r="K58" s="134">
        <v>1</v>
      </c>
      <c r="L58" s="134">
        <v>1</v>
      </c>
      <c r="M58" s="134">
        <v>1</v>
      </c>
      <c r="N58" s="134">
        <v>1</v>
      </c>
    </row>
    <row r="59" spans="2:14" ht="15.75">
      <c r="B59" s="205" t="s">
        <v>32</v>
      </c>
      <c r="C59" s="133">
        <v>1</v>
      </c>
      <c r="D59" s="133">
        <v>0</v>
      </c>
      <c r="E59" s="133">
        <v>0</v>
      </c>
      <c r="F59" s="133">
        <v>1</v>
      </c>
      <c r="G59" s="133">
        <v>1</v>
      </c>
      <c r="H59" s="133">
        <v>0</v>
      </c>
      <c r="I59" s="133">
        <v>0</v>
      </c>
      <c r="J59" s="133">
        <v>1</v>
      </c>
      <c r="K59" s="133">
        <v>1</v>
      </c>
      <c r="L59" s="133">
        <v>1</v>
      </c>
      <c r="M59" s="133">
        <v>1</v>
      </c>
      <c r="N59" s="133">
        <v>1</v>
      </c>
    </row>
    <row r="60" spans="2:14" ht="15.75">
      <c r="B60" s="205" t="s">
        <v>33</v>
      </c>
      <c r="C60" s="134">
        <v>1</v>
      </c>
      <c r="D60" s="134">
        <v>1</v>
      </c>
      <c r="E60" s="134">
        <v>1</v>
      </c>
      <c r="F60" s="134">
        <v>1</v>
      </c>
      <c r="G60" s="134">
        <v>1</v>
      </c>
      <c r="H60" s="134">
        <v>1</v>
      </c>
      <c r="I60" s="134">
        <v>1</v>
      </c>
      <c r="J60" s="134" t="s">
        <v>282</v>
      </c>
      <c r="K60" s="134">
        <v>1</v>
      </c>
      <c r="L60" s="134">
        <v>1</v>
      </c>
      <c r="M60" s="134">
        <v>1</v>
      </c>
      <c r="N60" s="134">
        <v>1</v>
      </c>
    </row>
    <row r="61" spans="2:14" ht="15.75">
      <c r="B61" s="205" t="s">
        <v>34</v>
      </c>
      <c r="C61" s="133">
        <v>1</v>
      </c>
      <c r="D61" s="133">
        <v>1</v>
      </c>
      <c r="E61" s="133">
        <v>1</v>
      </c>
      <c r="F61" s="133">
        <v>1</v>
      </c>
      <c r="G61" s="133">
        <v>0</v>
      </c>
      <c r="H61" s="133">
        <v>0</v>
      </c>
      <c r="I61" s="133">
        <v>0</v>
      </c>
      <c r="J61" s="133">
        <v>1</v>
      </c>
      <c r="K61" s="133">
        <v>1</v>
      </c>
      <c r="L61" s="133">
        <v>1</v>
      </c>
      <c r="M61" s="135">
        <v>1</v>
      </c>
      <c r="N61" s="135">
        <v>1</v>
      </c>
    </row>
    <row r="62" spans="2:14" ht="15.75">
      <c r="B62" s="205" t="s">
        <v>35</v>
      </c>
      <c r="C62" s="134">
        <v>1</v>
      </c>
      <c r="D62" s="134">
        <v>1</v>
      </c>
      <c r="E62" s="134">
        <v>0</v>
      </c>
      <c r="F62" s="134">
        <v>1</v>
      </c>
      <c r="G62" s="134">
        <v>1</v>
      </c>
      <c r="H62" s="134">
        <v>0</v>
      </c>
      <c r="I62" s="134">
        <v>0</v>
      </c>
      <c r="J62" s="134" t="s">
        <v>282</v>
      </c>
      <c r="K62" s="134">
        <v>1</v>
      </c>
      <c r="L62" s="134">
        <v>1</v>
      </c>
      <c r="M62" s="136">
        <v>1</v>
      </c>
      <c r="N62" s="136">
        <v>1</v>
      </c>
    </row>
    <row r="63" spans="2:14" ht="15.75">
      <c r="B63" s="205" t="s">
        <v>36</v>
      </c>
      <c r="C63" s="133">
        <v>1</v>
      </c>
      <c r="D63" s="133">
        <v>1</v>
      </c>
      <c r="E63" s="133">
        <v>1</v>
      </c>
      <c r="F63" s="133">
        <v>1</v>
      </c>
      <c r="G63" s="133">
        <v>1</v>
      </c>
      <c r="H63" s="133">
        <v>1</v>
      </c>
      <c r="I63" s="133">
        <v>1</v>
      </c>
      <c r="J63" s="133">
        <v>1</v>
      </c>
      <c r="K63" s="133">
        <v>1</v>
      </c>
      <c r="L63" s="133">
        <v>1</v>
      </c>
      <c r="M63" s="133">
        <v>1</v>
      </c>
      <c r="N63" s="133">
        <v>1</v>
      </c>
    </row>
    <row r="64" spans="2:14" ht="15.75">
      <c r="B64" s="205" t="s">
        <v>37</v>
      </c>
      <c r="C64" s="134">
        <v>0</v>
      </c>
      <c r="D64" s="134">
        <v>1</v>
      </c>
      <c r="E64" s="134">
        <v>1</v>
      </c>
      <c r="F64" s="134">
        <v>0</v>
      </c>
      <c r="G64" s="134">
        <v>1</v>
      </c>
      <c r="H64" s="134">
        <v>1</v>
      </c>
      <c r="I64" s="134">
        <v>0</v>
      </c>
      <c r="J64" s="134" t="s">
        <v>282</v>
      </c>
      <c r="K64" s="134">
        <v>1</v>
      </c>
      <c r="L64" s="134">
        <v>1</v>
      </c>
      <c r="M64" s="134">
        <v>1</v>
      </c>
      <c r="N64" s="134">
        <v>1</v>
      </c>
    </row>
    <row r="65" spans="2:14" ht="15.75">
      <c r="B65" s="205" t="s">
        <v>38</v>
      </c>
      <c r="C65" s="133">
        <v>0</v>
      </c>
      <c r="D65" s="133">
        <v>0</v>
      </c>
      <c r="E65" s="133">
        <v>0</v>
      </c>
      <c r="F65" s="133">
        <v>0</v>
      </c>
      <c r="G65" s="133">
        <v>0</v>
      </c>
      <c r="H65" s="133">
        <v>1</v>
      </c>
      <c r="I65" s="133">
        <v>1</v>
      </c>
      <c r="J65" s="133">
        <v>1</v>
      </c>
      <c r="K65" s="133">
        <v>0</v>
      </c>
      <c r="L65" s="133">
        <v>1</v>
      </c>
      <c r="M65" s="133">
        <v>1</v>
      </c>
      <c r="N65" s="133">
        <v>1</v>
      </c>
    </row>
    <row r="66" spans="2:14" ht="15.75">
      <c r="B66" s="205" t="s">
        <v>39</v>
      </c>
      <c r="C66" s="134">
        <v>0</v>
      </c>
      <c r="D66" s="134">
        <v>0</v>
      </c>
      <c r="E66" s="134">
        <v>0</v>
      </c>
      <c r="F66" s="134">
        <v>0</v>
      </c>
      <c r="G66" s="134">
        <v>0</v>
      </c>
      <c r="H66" s="134">
        <v>1</v>
      </c>
      <c r="I66" s="134">
        <v>1</v>
      </c>
      <c r="J66" s="134" t="s">
        <v>282</v>
      </c>
      <c r="K66" s="134">
        <v>0</v>
      </c>
      <c r="L66" s="134">
        <v>1</v>
      </c>
      <c r="M66" s="134">
        <v>1</v>
      </c>
      <c r="N66" s="134">
        <v>1</v>
      </c>
    </row>
    <row r="67" spans="2:14" ht="15.75">
      <c r="B67" s="205" t="s">
        <v>40</v>
      </c>
      <c r="C67" s="133">
        <v>1</v>
      </c>
      <c r="D67" s="133">
        <v>1</v>
      </c>
      <c r="E67" s="133">
        <v>1</v>
      </c>
      <c r="F67" s="133" t="s">
        <v>28</v>
      </c>
      <c r="G67" s="133">
        <v>0</v>
      </c>
      <c r="H67" s="133">
        <v>0</v>
      </c>
      <c r="I67" s="133">
        <v>0</v>
      </c>
      <c r="J67" s="133">
        <v>1</v>
      </c>
      <c r="K67" s="133">
        <v>1</v>
      </c>
      <c r="L67" s="133">
        <v>1</v>
      </c>
      <c r="M67" s="135">
        <v>1</v>
      </c>
      <c r="N67" s="135">
        <v>1</v>
      </c>
    </row>
    <row r="68" spans="2:14" ht="15.75">
      <c r="B68" s="205" t="s">
        <v>41</v>
      </c>
      <c r="C68" s="134">
        <v>0</v>
      </c>
      <c r="D68" s="134">
        <v>0</v>
      </c>
      <c r="E68" s="134">
        <v>0</v>
      </c>
      <c r="F68" s="134">
        <v>0</v>
      </c>
      <c r="G68" s="134">
        <v>0</v>
      </c>
      <c r="H68" s="134">
        <v>0</v>
      </c>
      <c r="I68" s="134">
        <v>0</v>
      </c>
      <c r="J68" s="134" t="s">
        <v>281</v>
      </c>
      <c r="K68" s="134">
        <v>0</v>
      </c>
      <c r="L68" s="136" t="s">
        <v>283</v>
      </c>
      <c r="M68" s="136">
        <v>1</v>
      </c>
      <c r="N68" s="136">
        <v>1</v>
      </c>
    </row>
    <row r="69" spans="2:14" ht="15.75">
      <c r="B69" s="203" t="s">
        <v>190</v>
      </c>
      <c r="C69" s="132"/>
      <c r="D69" s="132"/>
      <c r="E69" s="132"/>
      <c r="F69" s="132"/>
      <c r="G69" s="132"/>
      <c r="H69" s="132"/>
      <c r="I69" s="132"/>
      <c r="J69" s="132"/>
      <c r="K69" s="132"/>
      <c r="L69" s="132"/>
      <c r="M69" s="132"/>
      <c r="N69" s="132"/>
    </row>
    <row r="70" spans="2:14" ht="15.75">
      <c r="B70" s="205" t="s">
        <v>156</v>
      </c>
      <c r="C70" s="134">
        <v>1</v>
      </c>
      <c r="D70" s="134">
        <v>1</v>
      </c>
      <c r="E70" s="134">
        <v>1</v>
      </c>
      <c r="F70" s="134" t="s">
        <v>28</v>
      </c>
      <c r="G70" s="134">
        <v>0</v>
      </c>
      <c r="H70" s="134">
        <v>0</v>
      </c>
      <c r="I70" s="134">
        <v>0</v>
      </c>
      <c r="J70" s="134" t="s">
        <v>284</v>
      </c>
      <c r="K70" s="134">
        <v>1</v>
      </c>
      <c r="L70" s="134">
        <v>1</v>
      </c>
      <c r="M70" s="134">
        <v>1</v>
      </c>
      <c r="N70" s="134">
        <v>1</v>
      </c>
    </row>
    <row r="71" spans="2:14" ht="15.75">
      <c r="B71" s="205" t="s">
        <v>157</v>
      </c>
      <c r="C71" s="133">
        <v>0</v>
      </c>
      <c r="D71" s="133">
        <v>0</v>
      </c>
      <c r="E71" s="133">
        <v>0</v>
      </c>
      <c r="F71" s="133">
        <v>0</v>
      </c>
      <c r="G71" s="133">
        <v>0</v>
      </c>
      <c r="H71" s="133">
        <v>0</v>
      </c>
      <c r="I71" s="133">
        <v>0</v>
      </c>
      <c r="J71" s="133">
        <v>0</v>
      </c>
      <c r="K71" s="133">
        <v>0</v>
      </c>
      <c r="L71" s="135">
        <v>0</v>
      </c>
      <c r="M71" s="133">
        <v>1</v>
      </c>
      <c r="N71" s="133">
        <v>1</v>
      </c>
    </row>
    <row r="72" spans="2:14" ht="15.75">
      <c r="B72" s="205" t="s">
        <v>158</v>
      </c>
      <c r="C72" s="134">
        <v>1</v>
      </c>
      <c r="D72" s="134">
        <v>1</v>
      </c>
      <c r="E72" s="134">
        <v>1</v>
      </c>
      <c r="F72" s="134">
        <v>1</v>
      </c>
      <c r="G72" s="134">
        <v>1</v>
      </c>
      <c r="H72" s="134">
        <v>1</v>
      </c>
      <c r="I72" s="134">
        <v>1</v>
      </c>
      <c r="J72" s="134" t="s">
        <v>284</v>
      </c>
      <c r="K72" s="134">
        <v>1</v>
      </c>
      <c r="L72" s="134">
        <v>1</v>
      </c>
      <c r="M72" s="134">
        <v>1</v>
      </c>
      <c r="N72" s="134">
        <v>1</v>
      </c>
    </row>
    <row r="73" spans="2:14" ht="15.75">
      <c r="B73" s="205" t="s">
        <v>191</v>
      </c>
      <c r="C73" s="133">
        <v>0</v>
      </c>
      <c r="D73" s="133">
        <v>0</v>
      </c>
      <c r="E73" s="133">
        <v>0</v>
      </c>
      <c r="F73" s="133" t="s">
        <v>290</v>
      </c>
      <c r="G73" s="133" t="s">
        <v>290</v>
      </c>
      <c r="H73" s="133" t="s">
        <v>291</v>
      </c>
      <c r="I73" s="133" t="s">
        <v>290</v>
      </c>
      <c r="J73" s="133" t="s">
        <v>290</v>
      </c>
      <c r="K73" s="133">
        <v>0</v>
      </c>
      <c r="L73" s="135">
        <v>0</v>
      </c>
      <c r="M73" s="135">
        <v>1</v>
      </c>
      <c r="N73" s="135">
        <v>1</v>
      </c>
    </row>
    <row r="74" spans="2:14" ht="15.75">
      <c r="B74" s="205" t="s">
        <v>161</v>
      </c>
      <c r="C74" s="134">
        <v>0</v>
      </c>
      <c r="D74" s="134">
        <v>0</v>
      </c>
      <c r="E74" s="134">
        <v>0</v>
      </c>
      <c r="F74" s="134" t="s">
        <v>28</v>
      </c>
      <c r="G74" s="134">
        <v>0</v>
      </c>
      <c r="H74" s="134">
        <v>0</v>
      </c>
      <c r="I74" s="134">
        <v>0</v>
      </c>
      <c r="J74" s="134" t="s">
        <v>281</v>
      </c>
      <c r="K74" s="134">
        <v>0</v>
      </c>
      <c r="L74" s="136" t="s">
        <v>283</v>
      </c>
      <c r="M74" s="136">
        <v>1</v>
      </c>
      <c r="N74" s="136">
        <v>1</v>
      </c>
    </row>
    <row r="75" spans="2:14" ht="15.75">
      <c r="B75" s="205" t="s">
        <v>162</v>
      </c>
      <c r="C75" s="133">
        <v>0</v>
      </c>
      <c r="D75" s="133">
        <v>0</v>
      </c>
      <c r="E75" s="133">
        <v>0</v>
      </c>
      <c r="F75" s="133" t="s">
        <v>28</v>
      </c>
      <c r="G75" s="133">
        <v>0</v>
      </c>
      <c r="H75" s="133">
        <v>0</v>
      </c>
      <c r="I75" s="133">
        <v>0</v>
      </c>
      <c r="J75" s="133">
        <v>1</v>
      </c>
      <c r="K75" s="133">
        <v>0</v>
      </c>
      <c r="L75" s="135">
        <v>1</v>
      </c>
      <c r="M75" s="133">
        <v>1</v>
      </c>
      <c r="N75" s="133">
        <v>1</v>
      </c>
    </row>
    <row r="76" spans="2:14" ht="15.75">
      <c r="B76" s="205" t="s">
        <v>163</v>
      </c>
      <c r="C76" s="134">
        <v>1</v>
      </c>
      <c r="D76" s="134">
        <v>1</v>
      </c>
      <c r="E76" s="134">
        <v>1</v>
      </c>
      <c r="F76" s="134" t="s">
        <v>28</v>
      </c>
      <c r="G76" s="134">
        <v>1</v>
      </c>
      <c r="H76" s="134">
        <v>1</v>
      </c>
      <c r="I76" s="134">
        <v>1</v>
      </c>
      <c r="J76" s="134" t="s">
        <v>282</v>
      </c>
      <c r="K76" s="134">
        <v>1</v>
      </c>
      <c r="L76" s="134">
        <v>1</v>
      </c>
      <c r="M76" s="134">
        <v>1</v>
      </c>
      <c r="N76" s="134">
        <v>1</v>
      </c>
    </row>
    <row r="77" spans="2:14" ht="15.75">
      <c r="B77" s="205" t="s">
        <v>164</v>
      </c>
      <c r="C77" s="133">
        <v>1</v>
      </c>
      <c r="D77" s="133">
        <v>0</v>
      </c>
      <c r="E77" s="133">
        <v>0</v>
      </c>
      <c r="F77" s="133" t="s">
        <v>28</v>
      </c>
      <c r="G77" s="133">
        <v>0</v>
      </c>
      <c r="H77" s="133">
        <v>0</v>
      </c>
      <c r="I77" s="133">
        <v>0</v>
      </c>
      <c r="J77" s="133">
        <v>1</v>
      </c>
      <c r="K77" s="133">
        <v>1</v>
      </c>
      <c r="L77" s="135">
        <v>1</v>
      </c>
      <c r="M77" s="133">
        <v>1</v>
      </c>
      <c r="N77" s="133">
        <v>1</v>
      </c>
    </row>
    <row r="78" spans="2:14" ht="15.75">
      <c r="B78" s="205" t="s">
        <v>165</v>
      </c>
      <c r="C78" s="134">
        <v>1</v>
      </c>
      <c r="D78" s="134">
        <v>1</v>
      </c>
      <c r="E78" s="134">
        <v>1</v>
      </c>
      <c r="F78" s="134">
        <v>0</v>
      </c>
      <c r="G78" s="134">
        <v>0</v>
      </c>
      <c r="H78" s="134">
        <v>1</v>
      </c>
      <c r="I78" s="134">
        <v>1</v>
      </c>
      <c r="J78" s="134" t="s">
        <v>284</v>
      </c>
      <c r="K78" s="134">
        <v>1</v>
      </c>
      <c r="L78" s="134">
        <v>1</v>
      </c>
      <c r="M78" s="134">
        <v>1</v>
      </c>
      <c r="N78" s="134">
        <v>1</v>
      </c>
    </row>
    <row r="79" spans="2:14" ht="25.5">
      <c r="B79" s="205" t="s">
        <v>159</v>
      </c>
      <c r="C79" s="133">
        <v>0</v>
      </c>
      <c r="D79" s="133">
        <v>0</v>
      </c>
      <c r="E79" s="133">
        <v>0</v>
      </c>
      <c r="F79" s="133">
        <v>0</v>
      </c>
      <c r="G79" s="133">
        <v>0</v>
      </c>
      <c r="H79" s="133">
        <v>0</v>
      </c>
      <c r="I79" s="133">
        <v>0</v>
      </c>
      <c r="J79" s="133">
        <v>0</v>
      </c>
      <c r="K79" s="133">
        <v>0</v>
      </c>
      <c r="L79" s="135">
        <v>0</v>
      </c>
      <c r="M79" s="135">
        <v>1</v>
      </c>
      <c r="N79" s="135">
        <v>1</v>
      </c>
    </row>
    <row r="80" spans="2:14" ht="15.75">
      <c r="B80" s="205" t="s">
        <v>160</v>
      </c>
      <c r="C80" s="134">
        <v>0</v>
      </c>
      <c r="D80" s="134">
        <v>0</v>
      </c>
      <c r="E80" s="134">
        <v>0</v>
      </c>
      <c r="F80" s="134">
        <v>0</v>
      </c>
      <c r="G80" s="134">
        <v>0</v>
      </c>
      <c r="H80" s="134">
        <v>0</v>
      </c>
      <c r="I80" s="134">
        <v>0</v>
      </c>
      <c r="J80" s="134" t="s">
        <v>283</v>
      </c>
      <c r="K80" s="134">
        <v>0</v>
      </c>
      <c r="L80" s="138" t="s">
        <v>389</v>
      </c>
      <c r="M80" s="136">
        <v>1</v>
      </c>
      <c r="N80" s="136">
        <v>1</v>
      </c>
    </row>
    <row r="81" spans="2:14" ht="39.75" customHeight="1" thickBot="1">
      <c r="B81" s="139" t="s">
        <v>292</v>
      </c>
      <c r="C81" s="139"/>
      <c r="D81" s="140"/>
      <c r="E81" s="139"/>
      <c r="F81" s="140"/>
      <c r="G81" s="139"/>
      <c r="H81" s="140"/>
      <c r="I81" s="139"/>
      <c r="J81" s="140"/>
      <c r="K81" s="141">
        <v>34</v>
      </c>
      <c r="L81" s="141" t="s">
        <v>293</v>
      </c>
      <c r="M81" s="141">
        <v>68</v>
      </c>
      <c r="N81" s="141">
        <v>68</v>
      </c>
    </row>
    <row r="82" spans="2:14" ht="33" thickTop="1" thickBot="1">
      <c r="B82" s="190" t="s">
        <v>295</v>
      </c>
      <c r="C82" s="253">
        <v>2022</v>
      </c>
      <c r="D82" s="253"/>
      <c r="E82" s="253"/>
      <c r="F82" s="254"/>
      <c r="G82" s="255">
        <v>2023</v>
      </c>
      <c r="H82" s="256"/>
      <c r="I82" s="256"/>
      <c r="J82" s="256"/>
      <c r="K82" s="142"/>
      <c r="L82" s="142"/>
      <c r="M82" s="65"/>
      <c r="N82" s="65"/>
    </row>
    <row r="83" spans="2:14" ht="16.5" thickTop="1">
      <c r="B83" s="143"/>
      <c r="C83" s="252">
        <v>0.5</v>
      </c>
      <c r="D83" s="252"/>
      <c r="E83" s="252"/>
      <c r="F83" s="252"/>
      <c r="G83" s="257">
        <v>0.52939999999999998</v>
      </c>
      <c r="H83" s="257"/>
      <c r="I83" s="257"/>
      <c r="J83" s="257"/>
      <c r="K83" s="142"/>
      <c r="L83" s="142"/>
      <c r="M83" s="65"/>
      <c r="N83" s="65"/>
    </row>
    <row r="84" spans="2:14" ht="15.75">
      <c r="B84" s="144"/>
      <c r="C84" s="144"/>
      <c r="D84" s="144"/>
      <c r="E84" s="144"/>
      <c r="F84" s="144"/>
      <c r="G84" s="144"/>
      <c r="H84" s="144"/>
      <c r="I84" s="144"/>
      <c r="J84" s="144"/>
      <c r="K84" s="144"/>
      <c r="L84" s="144"/>
      <c r="M84" s="65"/>
      <c r="N84" s="65"/>
    </row>
    <row r="85" spans="2:14" ht="63" customHeight="1">
      <c r="B85" s="249" t="s">
        <v>296</v>
      </c>
      <c r="C85" s="249"/>
      <c r="D85" s="249"/>
      <c r="E85" s="249"/>
      <c r="F85" s="249"/>
      <c r="G85" s="249"/>
      <c r="H85" s="249"/>
      <c r="I85" s="249"/>
      <c r="J85" s="249"/>
      <c r="K85" s="142"/>
      <c r="L85" s="142"/>
      <c r="M85" s="65"/>
      <c r="N85" s="65"/>
    </row>
    <row r="86" spans="2:14" ht="15.75">
      <c r="B86" s="249" t="s">
        <v>297</v>
      </c>
      <c r="C86" s="249"/>
      <c r="D86" s="249"/>
      <c r="E86" s="249"/>
      <c r="F86" s="249"/>
      <c r="G86" s="249"/>
      <c r="H86" s="249"/>
      <c r="I86" s="249"/>
      <c r="J86" s="249"/>
      <c r="K86" s="144"/>
      <c r="L86" s="144"/>
      <c r="M86" s="65"/>
      <c r="N86" s="65"/>
    </row>
    <row r="87" spans="2:14" ht="15.75">
      <c r="B87" s="249" t="s">
        <v>298</v>
      </c>
      <c r="C87" s="249"/>
      <c r="D87" s="249"/>
      <c r="E87" s="249"/>
      <c r="F87" s="249"/>
      <c r="G87" s="249"/>
      <c r="H87" s="249"/>
      <c r="I87" s="249"/>
      <c r="J87" s="249"/>
      <c r="K87" s="144"/>
      <c r="L87" s="144"/>
      <c r="M87" s="65"/>
      <c r="N87" s="65"/>
    </row>
    <row r="88" spans="2:14" ht="15.75">
      <c r="B88" s="144"/>
      <c r="C88" s="144"/>
      <c r="D88" s="144"/>
      <c r="E88" s="144"/>
      <c r="F88" s="144"/>
      <c r="G88" s="144"/>
      <c r="H88" s="144"/>
      <c r="I88" s="144"/>
      <c r="J88" s="144"/>
      <c r="K88" s="144"/>
      <c r="L88" s="144"/>
      <c r="M88" s="65"/>
      <c r="N88" s="65"/>
    </row>
    <row r="89" spans="2:14" ht="15.75">
      <c r="B89" s="178" t="s">
        <v>390</v>
      </c>
      <c r="C89" s="144"/>
      <c r="D89" s="144"/>
      <c r="E89" s="144"/>
      <c r="F89" s="144"/>
      <c r="G89" s="144"/>
      <c r="H89" s="144"/>
      <c r="I89" s="144"/>
      <c r="J89" s="144"/>
      <c r="K89" s="144"/>
      <c r="L89" s="144"/>
      <c r="M89" s="65"/>
      <c r="N89" s="65"/>
    </row>
    <row r="90" spans="2:14"/>
    <row r="91" spans="2:14" hidden="1"/>
  </sheetData>
  <mergeCells count="13">
    <mergeCell ref="B86:J86"/>
    <mergeCell ref="B87:J87"/>
    <mergeCell ref="C83:F83"/>
    <mergeCell ref="M4:N4"/>
    <mergeCell ref="C82:F82"/>
    <mergeCell ref="G82:J82"/>
    <mergeCell ref="G83:J83"/>
    <mergeCell ref="B3:N3"/>
    <mergeCell ref="B1:N2"/>
    <mergeCell ref="B85:J85"/>
    <mergeCell ref="B4:B5"/>
    <mergeCell ref="C4:J4"/>
    <mergeCell ref="K4:L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zoomScaleNormal="100" workbookViewId="0">
      <selection activeCell="A87" sqref="A87"/>
    </sheetView>
  </sheetViews>
  <sheetFormatPr baseColWidth="10" defaultColWidth="0" defaultRowHeight="15" zeroHeight="1"/>
  <cols>
    <col min="1" max="1" width="3.7109375" customWidth="1"/>
    <col min="2" max="2" width="45.85546875" customWidth="1"/>
    <col min="3" max="5" width="12" customWidth="1"/>
    <col min="6" max="6" width="12.42578125" customWidth="1"/>
    <col min="7" max="7" width="3" customWidth="1"/>
    <col min="8" max="16384" width="11.42578125" hidden="1"/>
  </cols>
  <sheetData>
    <row r="1" spans="2:6" ht="48.75" customHeight="1">
      <c r="B1" s="247"/>
      <c r="C1" s="247"/>
      <c r="D1" s="247"/>
      <c r="E1" s="247"/>
      <c r="F1" s="247"/>
    </row>
    <row r="2" spans="2:6">
      <c r="B2" s="77"/>
      <c r="C2" s="77"/>
      <c r="D2" s="77"/>
      <c r="E2" s="77"/>
      <c r="F2" s="77"/>
    </row>
    <row r="3" spans="2:6" ht="73.5" customHeight="1">
      <c r="B3" s="258" t="s">
        <v>19</v>
      </c>
      <c r="C3" s="258"/>
      <c r="D3" s="258"/>
      <c r="E3" s="258"/>
      <c r="F3" s="258"/>
    </row>
    <row r="4" spans="2:6" ht="90" customHeight="1">
      <c r="B4" s="164" t="s">
        <v>183</v>
      </c>
      <c r="C4" s="259" t="s">
        <v>20</v>
      </c>
      <c r="D4" s="259"/>
      <c r="E4" s="259" t="s">
        <v>299</v>
      </c>
      <c r="F4" s="259"/>
    </row>
    <row r="5" spans="2:6" ht="15.95" customHeight="1">
      <c r="B5" s="164"/>
      <c r="C5" s="165">
        <v>2022</v>
      </c>
      <c r="D5" s="166">
        <v>2023</v>
      </c>
      <c r="E5" s="165">
        <v>2022</v>
      </c>
      <c r="F5" s="166">
        <v>2023</v>
      </c>
    </row>
    <row r="6" spans="2:6" ht="15.95" customHeight="1">
      <c r="B6" s="78" t="s">
        <v>30</v>
      </c>
      <c r="C6" s="79">
        <f>SUM(C7:C17)</f>
        <v>9548</v>
      </c>
      <c r="D6" s="80">
        <v>11629</v>
      </c>
      <c r="E6" s="79">
        <f>SUM(E7:E17)</f>
        <v>12105</v>
      </c>
      <c r="F6" s="79">
        <f>SUM(F7:F17)</f>
        <v>12257</v>
      </c>
    </row>
    <row r="7" spans="2:6">
      <c r="B7" s="52" t="s">
        <v>31</v>
      </c>
      <c r="C7" s="53">
        <v>6794</v>
      </c>
      <c r="D7" s="53">
        <v>6741</v>
      </c>
      <c r="E7" s="53">
        <v>7437</v>
      </c>
      <c r="F7" s="53">
        <v>7385</v>
      </c>
    </row>
    <row r="8" spans="2:6">
      <c r="B8" s="52" t="s">
        <v>32</v>
      </c>
      <c r="C8" s="54">
        <v>391</v>
      </c>
      <c r="D8" s="54">
        <v>420</v>
      </c>
      <c r="E8" s="54">
        <v>464</v>
      </c>
      <c r="F8" s="54">
        <v>493</v>
      </c>
    </row>
    <row r="9" spans="2:6">
      <c r="B9" s="52" t="s">
        <v>33</v>
      </c>
      <c r="C9" s="53">
        <v>740</v>
      </c>
      <c r="D9" s="53">
        <v>749</v>
      </c>
      <c r="E9" s="53">
        <v>778</v>
      </c>
      <c r="F9" s="53">
        <v>765</v>
      </c>
    </row>
    <row r="10" spans="2:6">
      <c r="B10" s="52" t="s">
        <v>34</v>
      </c>
      <c r="C10" s="54">
        <v>290</v>
      </c>
      <c r="D10" s="54">
        <v>273</v>
      </c>
      <c r="E10" s="54">
        <v>249</v>
      </c>
      <c r="F10" s="54">
        <v>256</v>
      </c>
    </row>
    <row r="11" spans="2:6">
      <c r="B11" s="52" t="s">
        <v>35</v>
      </c>
      <c r="C11" s="53">
        <v>0</v>
      </c>
      <c r="D11" s="53">
        <v>293</v>
      </c>
      <c r="E11" s="53">
        <v>294</v>
      </c>
      <c r="F11" s="53">
        <v>0</v>
      </c>
    </row>
    <row r="12" spans="2:6">
      <c r="B12" s="52" t="s">
        <v>36</v>
      </c>
      <c r="C12" s="54">
        <v>3</v>
      </c>
      <c r="D12" s="54">
        <v>1195</v>
      </c>
      <c r="E12" s="54">
        <v>1171</v>
      </c>
      <c r="F12" s="54">
        <v>1028</v>
      </c>
    </row>
    <row r="13" spans="2:6">
      <c r="B13" s="52" t="s">
        <v>37</v>
      </c>
      <c r="C13" s="53">
        <v>362</v>
      </c>
      <c r="D13" s="53">
        <v>309</v>
      </c>
      <c r="E13" s="53">
        <v>468</v>
      </c>
      <c r="F13" s="53">
        <v>557</v>
      </c>
    </row>
    <row r="14" spans="2:6">
      <c r="B14" s="52" t="s">
        <v>38</v>
      </c>
      <c r="C14" s="54">
        <v>0</v>
      </c>
      <c r="D14" s="54">
        <v>528</v>
      </c>
      <c r="E14" s="54">
        <v>72</v>
      </c>
      <c r="F14" s="54">
        <v>547</v>
      </c>
    </row>
    <row r="15" spans="2:6">
      <c r="B15" s="52" t="s">
        <v>39</v>
      </c>
      <c r="C15" s="53">
        <v>525</v>
      </c>
      <c r="D15" s="53">
        <v>657</v>
      </c>
      <c r="E15" s="53">
        <v>690</v>
      </c>
      <c r="F15" s="53">
        <v>704</v>
      </c>
    </row>
    <row r="16" spans="2:6">
      <c r="B16" s="52" t="s">
        <v>40</v>
      </c>
      <c r="C16" s="54">
        <v>251</v>
      </c>
      <c r="D16" s="54">
        <v>267</v>
      </c>
      <c r="E16" s="54">
        <v>287</v>
      </c>
      <c r="F16" s="54">
        <v>328</v>
      </c>
    </row>
    <row r="17" spans="2:6">
      <c r="B17" s="52" t="s">
        <v>41</v>
      </c>
      <c r="C17" s="53">
        <v>192</v>
      </c>
      <c r="D17" s="53">
        <v>197</v>
      </c>
      <c r="E17" s="53">
        <v>195</v>
      </c>
      <c r="F17" s="53">
        <v>194</v>
      </c>
    </row>
    <row r="18" spans="2:6">
      <c r="B18" s="78" t="s">
        <v>184</v>
      </c>
      <c r="C18" s="79">
        <f>SUM(C19:C24)</f>
        <v>3525</v>
      </c>
      <c r="D18" s="80">
        <v>4073</v>
      </c>
      <c r="E18" s="79">
        <f>SUM(E19:E24)</f>
        <v>4584</v>
      </c>
      <c r="F18" s="79">
        <f>SUM(F19:F24)</f>
        <v>4606</v>
      </c>
    </row>
    <row r="19" spans="2:6">
      <c r="B19" s="52" t="s">
        <v>119</v>
      </c>
      <c r="C19" s="53">
        <v>28</v>
      </c>
      <c r="D19" s="53">
        <v>33</v>
      </c>
      <c r="E19" s="53">
        <v>34</v>
      </c>
      <c r="F19" s="53">
        <v>41</v>
      </c>
    </row>
    <row r="20" spans="2:6">
      <c r="B20" s="52" t="s">
        <v>120</v>
      </c>
      <c r="C20" s="54">
        <v>1020</v>
      </c>
      <c r="D20" s="54">
        <v>1026</v>
      </c>
      <c r="E20" s="54">
        <v>1085</v>
      </c>
      <c r="F20" s="54">
        <v>1147</v>
      </c>
    </row>
    <row r="21" spans="2:6">
      <c r="B21" s="52" t="s">
        <v>121</v>
      </c>
      <c r="C21" s="53" t="s">
        <v>290</v>
      </c>
      <c r="D21" s="53" t="s">
        <v>290</v>
      </c>
      <c r="E21" s="53">
        <v>37</v>
      </c>
      <c r="F21" s="53">
        <v>34</v>
      </c>
    </row>
    <row r="22" spans="2:6">
      <c r="B22" s="52" t="s">
        <v>122</v>
      </c>
      <c r="C22" s="54">
        <v>76</v>
      </c>
      <c r="D22" s="54">
        <v>70</v>
      </c>
      <c r="E22" s="54">
        <v>73</v>
      </c>
      <c r="F22" s="54">
        <v>73</v>
      </c>
    </row>
    <row r="23" spans="2:6">
      <c r="B23" s="52" t="s">
        <v>123</v>
      </c>
      <c r="C23" s="53">
        <v>19</v>
      </c>
      <c r="D23" s="53">
        <v>15</v>
      </c>
      <c r="E23" s="53">
        <v>22</v>
      </c>
      <c r="F23" s="53">
        <v>25</v>
      </c>
    </row>
    <row r="24" spans="2:6">
      <c r="B24" s="52" t="s">
        <v>124</v>
      </c>
      <c r="C24" s="54">
        <v>2382</v>
      </c>
      <c r="D24" s="54">
        <v>2929</v>
      </c>
      <c r="E24" s="54">
        <v>3333</v>
      </c>
      <c r="F24" s="54">
        <v>3286</v>
      </c>
    </row>
    <row r="25" spans="2:6">
      <c r="B25" s="78" t="s">
        <v>0</v>
      </c>
      <c r="C25" s="79">
        <f>SUM(C26:C62)</f>
        <v>19</v>
      </c>
      <c r="D25" s="79">
        <v>64</v>
      </c>
      <c r="E25" s="79">
        <f>SUM(E26:E62)</f>
        <v>28094</v>
      </c>
      <c r="F25" s="79">
        <f>SUM(F26:F62)</f>
        <v>29647</v>
      </c>
    </row>
    <row r="26" spans="2:6">
      <c r="B26" s="52" t="s">
        <v>125</v>
      </c>
      <c r="C26" s="53" t="s">
        <v>290</v>
      </c>
      <c r="D26" s="53" t="s">
        <v>290</v>
      </c>
      <c r="E26" s="53">
        <v>450</v>
      </c>
      <c r="F26" s="53">
        <v>0</v>
      </c>
    </row>
    <row r="27" spans="2:6">
      <c r="B27" s="52" t="s">
        <v>126</v>
      </c>
      <c r="C27" s="54" t="s">
        <v>290</v>
      </c>
      <c r="D27" s="54" t="s">
        <v>290</v>
      </c>
      <c r="E27" s="54">
        <v>971</v>
      </c>
      <c r="F27" s="54">
        <v>1014</v>
      </c>
    </row>
    <row r="28" spans="2:6">
      <c r="B28" s="52" t="s">
        <v>127</v>
      </c>
      <c r="C28" s="53" t="s">
        <v>290</v>
      </c>
      <c r="D28" s="53" t="s">
        <v>290</v>
      </c>
      <c r="E28" s="53">
        <v>14</v>
      </c>
      <c r="F28" s="53">
        <v>14</v>
      </c>
    </row>
    <row r="29" spans="2:6">
      <c r="B29" s="52" t="s">
        <v>128</v>
      </c>
      <c r="C29" s="54" t="s">
        <v>290</v>
      </c>
      <c r="D29" s="54" t="s">
        <v>290</v>
      </c>
      <c r="E29" s="54">
        <v>133</v>
      </c>
      <c r="F29" s="54">
        <v>141</v>
      </c>
    </row>
    <row r="30" spans="2:6">
      <c r="B30" s="52" t="s">
        <v>129</v>
      </c>
      <c r="C30" s="53" t="s">
        <v>290</v>
      </c>
      <c r="D30" s="53" t="s">
        <v>290</v>
      </c>
      <c r="E30" s="53">
        <v>37</v>
      </c>
      <c r="F30" s="53">
        <v>39</v>
      </c>
    </row>
    <row r="31" spans="2:6">
      <c r="B31" s="52" t="s">
        <v>130</v>
      </c>
      <c r="C31" s="54" t="s">
        <v>290</v>
      </c>
      <c r="D31" s="54" t="s">
        <v>290</v>
      </c>
      <c r="E31" s="54">
        <v>54</v>
      </c>
      <c r="F31" s="54">
        <v>17</v>
      </c>
    </row>
    <row r="32" spans="2:6">
      <c r="B32" s="52" t="s">
        <v>131</v>
      </c>
      <c r="C32" s="53" t="s">
        <v>290</v>
      </c>
      <c r="D32" s="53" t="s">
        <v>290</v>
      </c>
      <c r="E32" s="53">
        <v>67</v>
      </c>
      <c r="F32" s="53">
        <v>71</v>
      </c>
    </row>
    <row r="33" spans="2:6">
      <c r="B33" s="52" t="s">
        <v>132</v>
      </c>
      <c r="C33" s="54" t="s">
        <v>290</v>
      </c>
      <c r="D33" s="54" t="s">
        <v>290</v>
      </c>
      <c r="E33" s="54">
        <v>23</v>
      </c>
      <c r="F33" s="54">
        <v>27</v>
      </c>
    </row>
    <row r="34" spans="2:6">
      <c r="B34" s="52" t="s">
        <v>133</v>
      </c>
      <c r="C34" s="53" t="s">
        <v>290</v>
      </c>
      <c r="D34" s="53" t="s">
        <v>290</v>
      </c>
      <c r="E34" s="53">
        <v>25</v>
      </c>
      <c r="F34" s="53">
        <v>44</v>
      </c>
    </row>
    <row r="35" spans="2:6">
      <c r="B35" s="52" t="s">
        <v>134</v>
      </c>
      <c r="C35" s="54" t="s">
        <v>290</v>
      </c>
      <c r="D35" s="54" t="s">
        <v>290</v>
      </c>
      <c r="E35" s="54">
        <v>999</v>
      </c>
      <c r="F35" s="54">
        <v>1004</v>
      </c>
    </row>
    <row r="36" spans="2:6">
      <c r="B36" s="52" t="s">
        <v>135</v>
      </c>
      <c r="C36" s="53" t="s">
        <v>290</v>
      </c>
      <c r="D36" s="53" t="s">
        <v>290</v>
      </c>
      <c r="E36" s="53">
        <v>121</v>
      </c>
      <c r="F36" s="53">
        <v>243</v>
      </c>
    </row>
    <row r="37" spans="2:6">
      <c r="B37" s="52" t="s">
        <v>136</v>
      </c>
      <c r="C37" s="54" t="s">
        <v>290</v>
      </c>
      <c r="D37" s="54" t="s">
        <v>290</v>
      </c>
      <c r="E37" s="54">
        <v>16175</v>
      </c>
      <c r="F37" s="54">
        <v>16944</v>
      </c>
    </row>
    <row r="38" spans="2:6">
      <c r="B38" s="52" t="s">
        <v>137</v>
      </c>
      <c r="C38" s="53" t="s">
        <v>290</v>
      </c>
      <c r="D38" s="53" t="s">
        <v>290</v>
      </c>
      <c r="E38" s="53">
        <v>83</v>
      </c>
      <c r="F38" s="53">
        <v>90</v>
      </c>
    </row>
    <row r="39" spans="2:6">
      <c r="B39" s="52" t="s">
        <v>138</v>
      </c>
      <c r="C39" s="54" t="s">
        <v>290</v>
      </c>
      <c r="D39" s="54" t="s">
        <v>290</v>
      </c>
      <c r="E39" s="54">
        <v>165</v>
      </c>
      <c r="F39" s="54">
        <v>175</v>
      </c>
    </row>
    <row r="40" spans="2:6">
      <c r="B40" s="52" t="s">
        <v>139</v>
      </c>
      <c r="C40" s="53" t="s">
        <v>290</v>
      </c>
      <c r="D40" s="53" t="s">
        <v>290</v>
      </c>
      <c r="E40" s="53">
        <v>6184</v>
      </c>
      <c r="F40" s="53">
        <v>6652</v>
      </c>
    </row>
    <row r="41" spans="2:6">
      <c r="B41" s="52" t="s">
        <v>140</v>
      </c>
      <c r="C41" s="54" t="s">
        <v>290</v>
      </c>
      <c r="D41" s="54" t="s">
        <v>290</v>
      </c>
      <c r="E41" s="54">
        <v>115</v>
      </c>
      <c r="F41" s="54">
        <v>106</v>
      </c>
    </row>
    <row r="42" spans="2:6">
      <c r="B42" s="52" t="s">
        <v>141</v>
      </c>
      <c r="C42" s="53" t="s">
        <v>290</v>
      </c>
      <c r="D42" s="53" t="s">
        <v>290</v>
      </c>
      <c r="E42" s="53">
        <v>302</v>
      </c>
      <c r="F42" s="53">
        <v>371</v>
      </c>
    </row>
    <row r="43" spans="2:6">
      <c r="B43" s="52" t="s">
        <v>142</v>
      </c>
      <c r="C43" s="54" t="s">
        <v>290</v>
      </c>
      <c r="D43" s="54" t="s">
        <v>290</v>
      </c>
      <c r="E43" s="54">
        <v>237</v>
      </c>
      <c r="F43" s="54">
        <v>256</v>
      </c>
    </row>
    <row r="44" spans="2:6">
      <c r="B44" s="52" t="s">
        <v>143</v>
      </c>
      <c r="C44" s="53" t="s">
        <v>290</v>
      </c>
      <c r="D44" s="53" t="s">
        <v>290</v>
      </c>
      <c r="E44" s="53">
        <v>150</v>
      </c>
      <c r="F44" s="53">
        <v>156</v>
      </c>
    </row>
    <row r="45" spans="2:6">
      <c r="B45" s="52" t="s">
        <v>144</v>
      </c>
      <c r="C45" s="54" t="s">
        <v>290</v>
      </c>
      <c r="D45" s="54" t="s">
        <v>290</v>
      </c>
      <c r="E45" s="54">
        <v>24</v>
      </c>
      <c r="F45" s="54">
        <v>0</v>
      </c>
    </row>
    <row r="46" spans="2:6">
      <c r="B46" s="52" t="s">
        <v>145</v>
      </c>
      <c r="C46" s="53" t="s">
        <v>290</v>
      </c>
      <c r="D46" s="53" t="s">
        <v>290</v>
      </c>
      <c r="E46" s="53">
        <v>69</v>
      </c>
      <c r="F46" s="53">
        <v>71</v>
      </c>
    </row>
    <row r="47" spans="2:6">
      <c r="B47" s="52" t="s">
        <v>146</v>
      </c>
      <c r="C47" s="54" t="s">
        <v>290</v>
      </c>
      <c r="D47" s="54" t="s">
        <v>290</v>
      </c>
      <c r="E47" s="54">
        <v>87</v>
      </c>
      <c r="F47" s="54">
        <v>85</v>
      </c>
    </row>
    <row r="48" spans="2:6">
      <c r="B48" s="52" t="s">
        <v>1</v>
      </c>
      <c r="C48" s="53">
        <v>19</v>
      </c>
      <c r="D48" s="53">
        <v>21</v>
      </c>
      <c r="E48" s="53">
        <v>22</v>
      </c>
      <c r="F48" s="53">
        <v>20</v>
      </c>
    </row>
    <row r="49" spans="2:6">
      <c r="B49" s="52" t="s">
        <v>147</v>
      </c>
      <c r="C49" s="54" t="s">
        <v>290</v>
      </c>
      <c r="D49" s="54" t="s">
        <v>290</v>
      </c>
      <c r="E49" s="54">
        <v>615</v>
      </c>
      <c r="F49" s="54">
        <v>639</v>
      </c>
    </row>
    <row r="50" spans="2:6">
      <c r="B50" s="52" t="s">
        <v>148</v>
      </c>
      <c r="C50" s="53" t="s">
        <v>290</v>
      </c>
      <c r="D50" s="53" t="s">
        <v>290</v>
      </c>
      <c r="E50" s="53">
        <v>285</v>
      </c>
      <c r="F50" s="53">
        <v>289</v>
      </c>
    </row>
    <row r="51" spans="2:6">
      <c r="B51" s="52" t="s">
        <v>149</v>
      </c>
      <c r="C51" s="54" t="s">
        <v>290</v>
      </c>
      <c r="D51" s="54" t="s">
        <v>290</v>
      </c>
      <c r="E51" s="54">
        <v>138</v>
      </c>
      <c r="F51" s="54">
        <v>432</v>
      </c>
    </row>
    <row r="52" spans="2:6">
      <c r="B52" s="52" t="s">
        <v>150</v>
      </c>
      <c r="C52" s="53" t="s">
        <v>290</v>
      </c>
      <c r="D52" s="53" t="s">
        <v>290</v>
      </c>
      <c r="E52" s="53">
        <v>75</v>
      </c>
      <c r="F52" s="53">
        <v>72</v>
      </c>
    </row>
    <row r="53" spans="2:6">
      <c r="B53" s="52" t="s">
        <v>151</v>
      </c>
      <c r="C53" s="54" t="s">
        <v>290</v>
      </c>
      <c r="D53" s="54" t="s">
        <v>290</v>
      </c>
      <c r="E53" s="54">
        <v>297</v>
      </c>
      <c r="F53" s="54">
        <v>270</v>
      </c>
    </row>
    <row r="54" spans="2:6">
      <c r="B54" s="52" t="s">
        <v>152</v>
      </c>
      <c r="C54" s="53" t="s">
        <v>290</v>
      </c>
      <c r="D54" s="53" t="s">
        <v>290</v>
      </c>
      <c r="E54" s="53">
        <v>65</v>
      </c>
      <c r="F54" s="53">
        <v>68</v>
      </c>
    </row>
    <row r="55" spans="2:6">
      <c r="B55" s="52" t="s">
        <v>153</v>
      </c>
      <c r="C55" s="54" t="s">
        <v>290</v>
      </c>
      <c r="D55" s="54" t="s">
        <v>290</v>
      </c>
      <c r="E55" s="54">
        <v>31</v>
      </c>
      <c r="F55" s="54">
        <v>16</v>
      </c>
    </row>
    <row r="56" spans="2:6">
      <c r="B56" s="52" t="s">
        <v>154</v>
      </c>
      <c r="C56" s="53" t="s">
        <v>290</v>
      </c>
      <c r="D56" s="53" t="s">
        <v>290</v>
      </c>
      <c r="E56" s="53">
        <v>35</v>
      </c>
      <c r="F56" s="53">
        <v>39</v>
      </c>
    </row>
    <row r="57" spans="2:6">
      <c r="B57" s="52" t="s">
        <v>155</v>
      </c>
      <c r="C57" s="54">
        <v>0</v>
      </c>
      <c r="D57" s="54">
        <v>43</v>
      </c>
      <c r="E57" s="54">
        <v>46</v>
      </c>
      <c r="F57" s="54">
        <v>51</v>
      </c>
    </row>
    <row r="58" spans="2:6">
      <c r="B58" s="52" t="s">
        <v>185</v>
      </c>
      <c r="C58" s="53" t="s">
        <v>290</v>
      </c>
      <c r="D58" s="53" t="s">
        <v>290</v>
      </c>
      <c r="E58" s="53" t="s">
        <v>291</v>
      </c>
      <c r="F58" s="53">
        <v>49</v>
      </c>
    </row>
    <row r="59" spans="2:6">
      <c r="B59" s="52" t="s">
        <v>186</v>
      </c>
      <c r="C59" s="54" t="s">
        <v>290</v>
      </c>
      <c r="D59" s="54" t="s">
        <v>290</v>
      </c>
      <c r="E59" s="54" t="s">
        <v>291</v>
      </c>
      <c r="F59" s="54">
        <v>25</v>
      </c>
    </row>
    <row r="60" spans="2:6">
      <c r="B60" s="52" t="s">
        <v>168</v>
      </c>
      <c r="C60" s="53" t="s">
        <v>290</v>
      </c>
      <c r="D60" s="53" t="s">
        <v>290</v>
      </c>
      <c r="E60" s="53" t="s">
        <v>291</v>
      </c>
      <c r="F60" s="53">
        <v>32</v>
      </c>
    </row>
    <row r="61" spans="2:6">
      <c r="B61" s="52" t="s">
        <v>169</v>
      </c>
      <c r="C61" s="54" t="s">
        <v>290</v>
      </c>
      <c r="D61" s="54" t="s">
        <v>290</v>
      </c>
      <c r="E61" s="54" t="s">
        <v>291</v>
      </c>
      <c r="F61" s="54">
        <v>67</v>
      </c>
    </row>
    <row r="62" spans="2:6">
      <c r="B62" s="52" t="s">
        <v>170</v>
      </c>
      <c r="C62" s="53" t="s">
        <v>290</v>
      </c>
      <c r="D62" s="53" t="s">
        <v>290</v>
      </c>
      <c r="E62" s="53" t="s">
        <v>291</v>
      </c>
      <c r="F62" s="53">
        <v>58</v>
      </c>
    </row>
    <row r="63" spans="2:6">
      <c r="B63" s="78" t="s">
        <v>49</v>
      </c>
      <c r="C63" s="79">
        <v>0</v>
      </c>
      <c r="D63" s="79">
        <v>0</v>
      </c>
      <c r="E63" s="79">
        <v>4662</v>
      </c>
      <c r="F63" s="79">
        <v>5291</v>
      </c>
    </row>
    <row r="64" spans="2:6">
      <c r="B64" s="52" t="s">
        <v>50</v>
      </c>
      <c r="C64" s="54" t="s">
        <v>290</v>
      </c>
      <c r="D64" s="54" t="s">
        <v>290</v>
      </c>
      <c r="E64" s="54">
        <v>4662</v>
      </c>
      <c r="F64" s="54">
        <v>5291</v>
      </c>
    </row>
    <row r="65" spans="2:6">
      <c r="B65" s="78" t="s">
        <v>188</v>
      </c>
      <c r="C65" s="79">
        <v>1018</v>
      </c>
      <c r="D65" s="79">
        <v>1023</v>
      </c>
      <c r="E65" s="79">
        <v>1028</v>
      </c>
      <c r="F65" s="79">
        <v>1071</v>
      </c>
    </row>
    <row r="66" spans="2:6">
      <c r="B66" s="52" t="s">
        <v>118</v>
      </c>
      <c r="C66" s="55">
        <v>1018</v>
      </c>
      <c r="D66" s="55" t="s">
        <v>300</v>
      </c>
      <c r="E66" s="54">
        <v>1028</v>
      </c>
      <c r="F66" s="54">
        <v>1071</v>
      </c>
    </row>
    <row r="67" spans="2:6">
      <c r="B67" s="78" t="s">
        <v>189</v>
      </c>
      <c r="C67" s="79">
        <v>241</v>
      </c>
      <c r="D67" s="79">
        <v>350</v>
      </c>
      <c r="E67" s="79">
        <v>241</v>
      </c>
      <c r="F67" s="79">
        <v>0</v>
      </c>
    </row>
    <row r="68" spans="2:6">
      <c r="B68" s="52" t="s">
        <v>116</v>
      </c>
      <c r="C68" s="55">
        <v>241</v>
      </c>
      <c r="D68" s="55" t="s">
        <v>301</v>
      </c>
      <c r="E68" s="54">
        <v>241</v>
      </c>
      <c r="F68" s="54">
        <v>0</v>
      </c>
    </row>
    <row r="69" spans="2:6">
      <c r="B69" s="78" t="s">
        <v>190</v>
      </c>
      <c r="C69" s="79">
        <f>SUM(C70:C80)</f>
        <v>674</v>
      </c>
      <c r="D69" s="79">
        <v>675</v>
      </c>
      <c r="E69" s="79">
        <f>SUM(E70:E80)</f>
        <v>960</v>
      </c>
      <c r="F69" s="79">
        <f>SUM(F70:F80)</f>
        <v>692</v>
      </c>
    </row>
    <row r="70" spans="2:6">
      <c r="B70" s="52" t="s">
        <v>156</v>
      </c>
      <c r="C70" s="53">
        <v>199</v>
      </c>
      <c r="D70" s="53">
        <v>174</v>
      </c>
      <c r="E70" s="53">
        <v>191</v>
      </c>
      <c r="F70" s="53">
        <v>252</v>
      </c>
    </row>
    <row r="71" spans="2:6">
      <c r="B71" s="52" t="s">
        <v>157</v>
      </c>
      <c r="C71" s="54">
        <v>64</v>
      </c>
      <c r="D71" s="54">
        <v>59</v>
      </c>
      <c r="E71" s="54">
        <v>63</v>
      </c>
      <c r="F71" s="54">
        <v>62</v>
      </c>
    </row>
    <row r="72" spans="2:6">
      <c r="B72" s="52" t="s">
        <v>158</v>
      </c>
      <c r="C72" s="53" t="s">
        <v>290</v>
      </c>
      <c r="D72" s="53" t="s">
        <v>290</v>
      </c>
      <c r="E72" s="53">
        <v>219</v>
      </c>
      <c r="F72" s="53">
        <v>0</v>
      </c>
    </row>
    <row r="73" spans="2:6">
      <c r="B73" s="52" t="s">
        <v>191</v>
      </c>
      <c r="C73" s="54" t="s">
        <v>290</v>
      </c>
      <c r="D73" s="54" t="s">
        <v>290</v>
      </c>
      <c r="E73" s="54">
        <v>11</v>
      </c>
      <c r="F73" s="54">
        <v>10</v>
      </c>
    </row>
    <row r="74" spans="2:6">
      <c r="B74" s="52" t="s">
        <v>161</v>
      </c>
      <c r="C74" s="53">
        <v>167</v>
      </c>
      <c r="D74" s="53">
        <v>169</v>
      </c>
      <c r="E74" s="53">
        <v>147</v>
      </c>
      <c r="F74" s="53">
        <v>47</v>
      </c>
    </row>
    <row r="75" spans="2:6">
      <c r="B75" s="52" t="s">
        <v>162</v>
      </c>
      <c r="C75" s="54">
        <v>13</v>
      </c>
      <c r="D75" s="54">
        <v>11</v>
      </c>
      <c r="E75" s="54">
        <v>16</v>
      </c>
      <c r="F75" s="54">
        <v>19</v>
      </c>
    </row>
    <row r="76" spans="2:6">
      <c r="B76" s="52" t="s">
        <v>163</v>
      </c>
      <c r="C76" s="53">
        <v>42</v>
      </c>
      <c r="D76" s="53">
        <v>32</v>
      </c>
      <c r="E76" s="53">
        <v>50</v>
      </c>
      <c r="F76" s="53">
        <v>40</v>
      </c>
    </row>
    <row r="77" spans="2:6">
      <c r="B77" s="52" t="s">
        <v>164</v>
      </c>
      <c r="C77" s="54">
        <v>54</v>
      </c>
      <c r="D77" s="54">
        <v>45</v>
      </c>
      <c r="E77" s="54">
        <v>58</v>
      </c>
      <c r="F77" s="54">
        <v>47</v>
      </c>
    </row>
    <row r="78" spans="2:6">
      <c r="B78" s="52" t="s">
        <v>165</v>
      </c>
      <c r="C78" s="53">
        <v>59</v>
      </c>
      <c r="D78" s="53">
        <v>58</v>
      </c>
      <c r="E78" s="53">
        <v>75</v>
      </c>
      <c r="F78" s="53">
        <v>87</v>
      </c>
    </row>
    <row r="79" spans="2:6">
      <c r="B79" s="52" t="s">
        <v>159</v>
      </c>
      <c r="C79" s="54">
        <v>0</v>
      </c>
      <c r="D79" s="54">
        <v>51</v>
      </c>
      <c r="E79" s="54">
        <v>54</v>
      </c>
      <c r="F79" s="54">
        <v>52</v>
      </c>
    </row>
    <row r="80" spans="2:6" ht="15.75" thickBot="1">
      <c r="B80" s="56" t="s">
        <v>160</v>
      </c>
      <c r="C80" s="53">
        <v>76</v>
      </c>
      <c r="D80" s="53">
        <v>76</v>
      </c>
      <c r="E80" s="53">
        <v>76</v>
      </c>
      <c r="F80" s="53">
        <v>76</v>
      </c>
    </row>
    <row r="81" spans="2:6" ht="15.75" thickTop="1">
      <c r="B81" s="81" t="s">
        <v>42</v>
      </c>
      <c r="C81" s="57">
        <f>SUM(C6+C18+C25+C63+C65+C67+C69)</f>
        <v>15025</v>
      </c>
      <c r="D81" s="57">
        <f>SUM(D6+D18+D25+D63+D65+D67+D69)</f>
        <v>17814</v>
      </c>
      <c r="E81" s="57">
        <f>SUM(E6+E18+E25+E63+E65+E67+E69)</f>
        <v>51674</v>
      </c>
      <c r="F81" s="57">
        <f>SUM(F6+F18+F25+F63+F65+F67+F69)</f>
        <v>53564</v>
      </c>
    </row>
    <row r="82" spans="2:6" ht="25.5" customHeight="1">
      <c r="B82" s="78" t="s">
        <v>302</v>
      </c>
      <c r="C82" s="71">
        <v>29.07</v>
      </c>
      <c r="D82" s="71"/>
      <c r="E82" s="71">
        <v>33.26</v>
      </c>
      <c r="F82" s="71"/>
    </row>
    <row r="83" spans="2:6">
      <c r="B83" s="69"/>
      <c r="C83" s="69"/>
      <c r="D83" s="69"/>
      <c r="E83" s="69"/>
      <c r="F83" s="69"/>
    </row>
    <row r="84" spans="2:6" ht="23.25" customHeight="1">
      <c r="B84" s="187" t="s">
        <v>391</v>
      </c>
      <c r="C84" s="69"/>
      <c r="D84" s="69"/>
      <c r="E84" s="69"/>
      <c r="F84" s="69"/>
    </row>
    <row r="85" spans="2:6" ht="51">
      <c r="B85" s="187" t="s">
        <v>403</v>
      </c>
      <c r="C85" s="69"/>
      <c r="D85" s="69"/>
      <c r="E85" s="69"/>
      <c r="F85" s="69"/>
    </row>
    <row r="86" spans="2:6">
      <c r="B86" s="69"/>
      <c r="C86" s="69"/>
      <c r="D86" s="69"/>
      <c r="E86" s="69"/>
      <c r="F86" s="69"/>
    </row>
    <row r="87" spans="2:6">
      <c r="B87" s="178" t="s">
        <v>390</v>
      </c>
      <c r="C87" s="69"/>
      <c r="D87" s="69"/>
      <c r="E87" s="69"/>
      <c r="F87" s="69"/>
    </row>
    <row r="88" spans="2:6"/>
  </sheetData>
  <mergeCells count="4">
    <mergeCell ref="B1:F1"/>
    <mergeCell ref="B3:F3"/>
    <mergeCell ref="E4:F4"/>
    <mergeCell ref="C4:D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zoomScaleNormal="100" workbookViewId="0">
      <selection activeCell="A87" sqref="A87"/>
    </sheetView>
  </sheetViews>
  <sheetFormatPr baseColWidth="10" defaultColWidth="0" defaultRowHeight="15" zeroHeight="1"/>
  <cols>
    <col min="1" max="1" width="4" customWidth="1"/>
    <col min="2" max="2" width="70.28515625" customWidth="1"/>
    <col min="3" max="3" width="20.42578125" customWidth="1"/>
    <col min="4" max="4" width="21.140625" customWidth="1"/>
    <col min="5" max="5" width="3.7109375" customWidth="1"/>
    <col min="6" max="16384" width="11.42578125" hidden="1"/>
  </cols>
  <sheetData>
    <row r="1" spans="2:4" ht="51.75" customHeight="1"/>
    <row r="2" spans="2:4"/>
    <row r="3" spans="2:4" ht="34.5" customHeight="1">
      <c r="B3" s="260" t="s">
        <v>199</v>
      </c>
      <c r="C3" s="260"/>
      <c r="D3" s="260"/>
    </row>
    <row r="4" spans="2:4" ht="53.25" customHeight="1">
      <c r="B4" s="261" t="s">
        <v>200</v>
      </c>
      <c r="C4" s="261" t="s">
        <v>381</v>
      </c>
      <c r="D4" s="261"/>
    </row>
    <row r="5" spans="2:4" ht="15.75">
      <c r="B5" s="262"/>
      <c r="C5" s="170">
        <v>2022</v>
      </c>
      <c r="D5" s="168">
        <v>2023</v>
      </c>
    </row>
    <row r="6" spans="2:4" ht="16.5" thickBot="1">
      <c r="B6" s="262"/>
      <c r="C6" s="171" t="s">
        <v>385</v>
      </c>
      <c r="D6" s="169" t="s">
        <v>386</v>
      </c>
    </row>
    <row r="7" spans="2:4" ht="15.75" thickTop="1">
      <c r="B7" s="83" t="s">
        <v>30</v>
      </c>
      <c r="C7" s="82">
        <v>9</v>
      </c>
      <c r="D7" s="82">
        <v>9</v>
      </c>
    </row>
    <row r="8" spans="2:4">
      <c r="B8" s="24" t="s">
        <v>201</v>
      </c>
      <c r="C8" s="25">
        <v>1</v>
      </c>
      <c r="D8" s="25">
        <v>1</v>
      </c>
    </row>
    <row r="9" spans="2:4">
      <c r="B9" s="26" t="s">
        <v>202</v>
      </c>
      <c r="C9" s="27">
        <v>1</v>
      </c>
      <c r="D9" s="27">
        <v>1</v>
      </c>
    </row>
    <row r="10" spans="2:4">
      <c r="B10" s="24" t="s">
        <v>203</v>
      </c>
      <c r="C10" s="25">
        <v>1</v>
      </c>
      <c r="D10" s="25">
        <v>1</v>
      </c>
    </row>
    <row r="11" spans="2:4">
      <c r="B11" s="26" t="s">
        <v>204</v>
      </c>
      <c r="C11" s="27">
        <v>0</v>
      </c>
      <c r="D11" s="27">
        <v>0</v>
      </c>
    </row>
    <row r="12" spans="2:4">
      <c r="B12" s="24" t="s">
        <v>205</v>
      </c>
      <c r="C12" s="25">
        <v>1</v>
      </c>
      <c r="D12" s="25">
        <v>1</v>
      </c>
    </row>
    <row r="13" spans="2:4">
      <c r="B13" s="26" t="s">
        <v>206</v>
      </c>
      <c r="C13" s="27">
        <v>1</v>
      </c>
      <c r="D13" s="27">
        <v>1</v>
      </c>
    </row>
    <row r="14" spans="2:4">
      <c r="B14" s="24" t="s">
        <v>207</v>
      </c>
      <c r="C14" s="25">
        <v>1</v>
      </c>
      <c r="D14" s="25">
        <v>1</v>
      </c>
    </row>
    <row r="15" spans="2:4">
      <c r="B15" s="26" t="s">
        <v>208</v>
      </c>
      <c r="C15" s="27">
        <v>1</v>
      </c>
      <c r="D15" s="27">
        <v>1</v>
      </c>
    </row>
    <row r="16" spans="2:4">
      <c r="B16" s="24" t="s">
        <v>209</v>
      </c>
      <c r="C16" s="25">
        <v>1</v>
      </c>
      <c r="D16" s="25">
        <v>1</v>
      </c>
    </row>
    <row r="17" spans="2:4">
      <c r="B17" s="26" t="s">
        <v>210</v>
      </c>
      <c r="C17" s="27">
        <v>1</v>
      </c>
      <c r="D17" s="27">
        <v>1</v>
      </c>
    </row>
    <row r="18" spans="2:4">
      <c r="B18" s="24" t="s">
        <v>211</v>
      </c>
      <c r="C18" s="25">
        <v>0</v>
      </c>
      <c r="D18" s="25">
        <v>0</v>
      </c>
    </row>
    <row r="19" spans="2:4">
      <c r="B19" s="83" t="s">
        <v>49</v>
      </c>
      <c r="C19" s="84">
        <v>1</v>
      </c>
      <c r="D19" s="84">
        <v>1</v>
      </c>
    </row>
    <row r="20" spans="2:4">
      <c r="B20" s="28" t="s">
        <v>212</v>
      </c>
      <c r="C20" s="29">
        <v>1</v>
      </c>
      <c r="D20" s="27">
        <v>1</v>
      </c>
    </row>
    <row r="21" spans="2:4">
      <c r="B21" s="83" t="s">
        <v>188</v>
      </c>
      <c r="C21" s="82">
        <v>1</v>
      </c>
      <c r="D21" s="82">
        <v>1</v>
      </c>
    </row>
    <row r="22" spans="2:4">
      <c r="B22" s="30" t="s">
        <v>213</v>
      </c>
      <c r="C22" s="31">
        <v>1</v>
      </c>
      <c r="D22" s="31">
        <v>1</v>
      </c>
    </row>
    <row r="23" spans="2:4">
      <c r="B23" s="83" t="s">
        <v>189</v>
      </c>
      <c r="C23" s="85">
        <v>1</v>
      </c>
      <c r="D23" s="85">
        <v>1</v>
      </c>
    </row>
    <row r="24" spans="2:4">
      <c r="B24" s="28" t="s">
        <v>214</v>
      </c>
      <c r="C24" s="27">
        <v>1</v>
      </c>
      <c r="D24" s="27">
        <v>1</v>
      </c>
    </row>
    <row r="25" spans="2:4">
      <c r="B25" s="83" t="s">
        <v>0</v>
      </c>
      <c r="C25" s="82">
        <v>25</v>
      </c>
      <c r="D25" s="82">
        <v>26</v>
      </c>
    </row>
    <row r="26" spans="2:4">
      <c r="B26" s="28" t="s">
        <v>215</v>
      </c>
      <c r="C26" s="27">
        <v>0</v>
      </c>
      <c r="D26" s="27">
        <v>0</v>
      </c>
    </row>
    <row r="27" spans="2:4">
      <c r="B27" s="32" t="s">
        <v>216</v>
      </c>
      <c r="C27" s="25">
        <v>1</v>
      </c>
      <c r="D27" s="25">
        <v>1</v>
      </c>
    </row>
    <row r="28" spans="2:4">
      <c r="B28" s="33" t="s">
        <v>217</v>
      </c>
      <c r="C28" s="27">
        <v>1</v>
      </c>
      <c r="D28" s="27">
        <v>1</v>
      </c>
    </row>
    <row r="29" spans="2:4">
      <c r="B29" s="32" t="s">
        <v>218</v>
      </c>
      <c r="C29" s="25">
        <v>0</v>
      </c>
      <c r="D29" s="25">
        <v>0</v>
      </c>
    </row>
    <row r="30" spans="2:4">
      <c r="B30" s="34" t="s">
        <v>219</v>
      </c>
      <c r="C30" s="35">
        <v>1</v>
      </c>
      <c r="D30" s="35">
        <v>0</v>
      </c>
    </row>
    <row r="31" spans="2:4">
      <c r="B31" s="36" t="s">
        <v>220</v>
      </c>
      <c r="C31" s="25">
        <v>1</v>
      </c>
      <c r="D31" s="25">
        <v>1</v>
      </c>
    </row>
    <row r="32" spans="2:4">
      <c r="B32" s="33" t="s">
        <v>221</v>
      </c>
      <c r="C32" s="31">
        <v>1</v>
      </c>
      <c r="D32" s="31">
        <v>1</v>
      </c>
    </row>
    <row r="33" spans="2:4">
      <c r="B33" s="34" t="s">
        <v>222</v>
      </c>
      <c r="C33" s="37">
        <v>0</v>
      </c>
      <c r="D33" s="37">
        <v>0</v>
      </c>
    </row>
    <row r="34" spans="2:4">
      <c r="B34" s="34" t="s">
        <v>223</v>
      </c>
      <c r="C34" s="35">
        <v>1</v>
      </c>
      <c r="D34" s="35">
        <v>1</v>
      </c>
    </row>
    <row r="35" spans="2:4">
      <c r="B35" s="36" t="s">
        <v>224</v>
      </c>
      <c r="C35" s="25">
        <v>0</v>
      </c>
      <c r="D35" s="25">
        <v>0</v>
      </c>
    </row>
    <row r="36" spans="2:4">
      <c r="B36" s="36" t="s">
        <v>225</v>
      </c>
      <c r="C36" s="31">
        <v>0</v>
      </c>
      <c r="D36" s="31">
        <v>1</v>
      </c>
    </row>
    <row r="37" spans="2:4">
      <c r="B37" s="38" t="s">
        <v>226</v>
      </c>
      <c r="C37" s="39">
        <v>1</v>
      </c>
      <c r="D37" s="39">
        <v>1</v>
      </c>
    </row>
    <row r="38" spans="2:4">
      <c r="B38" s="36" t="s">
        <v>227</v>
      </c>
      <c r="C38" s="31">
        <v>0</v>
      </c>
      <c r="D38" s="27">
        <v>0</v>
      </c>
    </row>
    <row r="39" spans="2:4">
      <c r="B39" s="33" t="s">
        <v>228</v>
      </c>
      <c r="C39" s="39">
        <v>1</v>
      </c>
      <c r="D39" s="39">
        <v>1</v>
      </c>
    </row>
    <row r="40" spans="2:4">
      <c r="B40" s="33" t="s">
        <v>229</v>
      </c>
      <c r="C40" s="27">
        <v>0</v>
      </c>
      <c r="D40" s="27">
        <v>0</v>
      </c>
    </row>
    <row r="41" spans="2:4">
      <c r="B41" s="36" t="s">
        <v>230</v>
      </c>
      <c r="C41" s="25">
        <v>1</v>
      </c>
      <c r="D41" s="25">
        <v>1</v>
      </c>
    </row>
    <row r="42" spans="2:4">
      <c r="B42" s="33" t="s">
        <v>231</v>
      </c>
      <c r="C42" s="27">
        <v>0</v>
      </c>
      <c r="D42" s="27">
        <v>0</v>
      </c>
    </row>
    <row r="43" spans="2:4" ht="25.5">
      <c r="B43" s="40" t="s">
        <v>232</v>
      </c>
      <c r="C43" s="25">
        <v>1</v>
      </c>
      <c r="D43" s="25">
        <v>1</v>
      </c>
    </row>
    <row r="44" spans="2:4">
      <c r="B44" s="38" t="s">
        <v>233</v>
      </c>
      <c r="C44" s="27">
        <v>1</v>
      </c>
      <c r="D44" s="27">
        <v>1</v>
      </c>
    </row>
    <row r="45" spans="2:4">
      <c r="B45" s="36" t="s">
        <v>234</v>
      </c>
      <c r="C45" s="25">
        <v>0</v>
      </c>
      <c r="D45" s="25">
        <v>0</v>
      </c>
    </row>
    <row r="46" spans="2:4">
      <c r="B46" s="38" t="s">
        <v>235</v>
      </c>
      <c r="C46" s="27">
        <v>1</v>
      </c>
      <c r="D46" s="27">
        <v>1</v>
      </c>
    </row>
    <row r="47" spans="2:4">
      <c r="B47" s="36" t="s">
        <v>236</v>
      </c>
      <c r="C47" s="25">
        <v>1</v>
      </c>
      <c r="D47" s="25">
        <v>1</v>
      </c>
    </row>
    <row r="48" spans="2:4">
      <c r="B48" s="41" t="s">
        <v>237</v>
      </c>
      <c r="C48" s="35">
        <v>0</v>
      </c>
      <c r="D48" s="35">
        <v>0</v>
      </c>
    </row>
    <row r="49" spans="2:4">
      <c r="B49" s="36" t="s">
        <v>238</v>
      </c>
      <c r="C49" s="25">
        <v>1</v>
      </c>
      <c r="D49" s="25">
        <v>1</v>
      </c>
    </row>
    <row r="50" spans="2:4">
      <c r="B50" s="38" t="s">
        <v>239</v>
      </c>
      <c r="C50" s="27">
        <v>1</v>
      </c>
      <c r="D50" s="27">
        <v>1</v>
      </c>
    </row>
    <row r="51" spans="2:4">
      <c r="B51" s="36" t="s">
        <v>240</v>
      </c>
      <c r="C51" s="25">
        <v>1</v>
      </c>
      <c r="D51" s="25">
        <v>1</v>
      </c>
    </row>
    <row r="52" spans="2:4">
      <c r="B52" s="38" t="s">
        <v>241</v>
      </c>
      <c r="C52" s="27">
        <v>1</v>
      </c>
      <c r="D52" s="27">
        <v>1</v>
      </c>
    </row>
    <row r="53" spans="2:4">
      <c r="B53" s="36" t="s">
        <v>242</v>
      </c>
      <c r="C53" s="25">
        <v>1</v>
      </c>
      <c r="D53" s="25">
        <v>1</v>
      </c>
    </row>
    <row r="54" spans="2:4">
      <c r="B54" s="38" t="s">
        <v>243</v>
      </c>
      <c r="C54" s="27">
        <v>1</v>
      </c>
      <c r="D54" s="27">
        <v>1</v>
      </c>
    </row>
    <row r="55" spans="2:4">
      <c r="B55" s="36" t="s">
        <v>244</v>
      </c>
      <c r="C55" s="25">
        <v>1</v>
      </c>
      <c r="D55" s="25">
        <v>1</v>
      </c>
    </row>
    <row r="56" spans="2:4">
      <c r="B56" s="38" t="s">
        <v>245</v>
      </c>
      <c r="C56" s="27">
        <v>1</v>
      </c>
      <c r="D56" s="27">
        <v>1</v>
      </c>
    </row>
    <row r="57" spans="2:4">
      <c r="B57" s="36" t="s">
        <v>246</v>
      </c>
      <c r="C57" s="25">
        <v>1</v>
      </c>
      <c r="D57" s="25">
        <v>1</v>
      </c>
    </row>
    <row r="58" spans="2:4">
      <c r="B58" s="38" t="s">
        <v>247</v>
      </c>
      <c r="C58" s="27">
        <v>1</v>
      </c>
      <c r="D58" s="27">
        <v>1</v>
      </c>
    </row>
    <row r="59" spans="2:4">
      <c r="B59" s="36" t="s">
        <v>248</v>
      </c>
      <c r="C59" s="25">
        <v>1</v>
      </c>
      <c r="D59" s="25">
        <v>1</v>
      </c>
    </row>
    <row r="60" spans="2:4">
      <c r="B60" s="36" t="s">
        <v>249</v>
      </c>
      <c r="C60" s="31">
        <v>1</v>
      </c>
      <c r="D60" s="31">
        <v>1</v>
      </c>
    </row>
    <row r="61" spans="2:4">
      <c r="B61" s="36" t="s">
        <v>250</v>
      </c>
      <c r="C61" s="25">
        <v>0</v>
      </c>
      <c r="D61" s="25">
        <v>1</v>
      </c>
    </row>
    <row r="62" spans="2:4">
      <c r="B62" s="38" t="s">
        <v>251</v>
      </c>
      <c r="C62" s="27">
        <v>0</v>
      </c>
      <c r="D62" s="27">
        <v>0</v>
      </c>
    </row>
    <row r="63" spans="2:4">
      <c r="B63" s="83" t="s">
        <v>184</v>
      </c>
      <c r="C63" s="86">
        <v>5</v>
      </c>
      <c r="D63" s="86">
        <v>5</v>
      </c>
    </row>
    <row r="64" spans="2:4">
      <c r="B64" s="24" t="s">
        <v>252</v>
      </c>
      <c r="C64" s="31">
        <v>0</v>
      </c>
      <c r="D64" s="31">
        <v>0</v>
      </c>
    </row>
    <row r="65" spans="2:4">
      <c r="B65" s="26" t="s">
        <v>253</v>
      </c>
      <c r="C65" s="39">
        <v>1</v>
      </c>
      <c r="D65" s="39">
        <v>1</v>
      </c>
    </row>
    <row r="66" spans="2:4">
      <c r="B66" s="24" t="s">
        <v>254</v>
      </c>
      <c r="C66" s="31">
        <v>1</v>
      </c>
      <c r="D66" s="31">
        <v>1</v>
      </c>
    </row>
    <row r="67" spans="2:4">
      <c r="B67" s="26" t="s">
        <v>255</v>
      </c>
      <c r="C67" s="39">
        <v>1</v>
      </c>
      <c r="D67" s="39">
        <v>1</v>
      </c>
    </row>
    <row r="68" spans="2:4">
      <c r="B68" s="24" t="s">
        <v>256</v>
      </c>
      <c r="C68" s="31">
        <v>1</v>
      </c>
      <c r="D68" s="31">
        <v>1</v>
      </c>
    </row>
    <row r="69" spans="2:4">
      <c r="B69" s="26" t="s">
        <v>257</v>
      </c>
      <c r="C69" s="39">
        <v>1</v>
      </c>
      <c r="D69" s="39">
        <v>1</v>
      </c>
    </row>
    <row r="70" spans="2:4">
      <c r="B70" s="83" t="s">
        <v>258</v>
      </c>
      <c r="C70" s="86">
        <v>4</v>
      </c>
      <c r="D70" s="86">
        <v>4</v>
      </c>
    </row>
    <row r="71" spans="2:4" ht="25.5">
      <c r="B71" s="42" t="s">
        <v>259</v>
      </c>
      <c r="C71" s="43">
        <v>1</v>
      </c>
      <c r="D71" s="43">
        <v>1</v>
      </c>
    </row>
    <row r="72" spans="2:4">
      <c r="B72" s="44" t="s">
        <v>260</v>
      </c>
      <c r="C72" s="29">
        <v>0</v>
      </c>
      <c r="D72" s="29">
        <v>0</v>
      </c>
    </row>
    <row r="73" spans="2:4" ht="25.5">
      <c r="B73" s="45" t="s">
        <v>261</v>
      </c>
      <c r="C73" s="43">
        <v>1</v>
      </c>
      <c r="D73" s="43">
        <v>1</v>
      </c>
    </row>
    <row r="74" spans="2:4" ht="25.5">
      <c r="B74" s="44" t="s">
        <v>262</v>
      </c>
      <c r="C74" s="29">
        <v>0</v>
      </c>
      <c r="D74" s="29">
        <v>0</v>
      </c>
    </row>
    <row r="75" spans="2:4">
      <c r="B75" s="46" t="s">
        <v>263</v>
      </c>
      <c r="C75" s="29">
        <v>1</v>
      </c>
      <c r="D75" s="47">
        <v>1</v>
      </c>
    </row>
    <row r="76" spans="2:4">
      <c r="B76" s="48" t="s">
        <v>264</v>
      </c>
      <c r="C76" s="49">
        <v>0</v>
      </c>
      <c r="D76" s="49">
        <v>0</v>
      </c>
    </row>
    <row r="77" spans="2:4">
      <c r="B77" s="46" t="s">
        <v>265</v>
      </c>
      <c r="C77" s="47">
        <v>0</v>
      </c>
      <c r="D77" s="47">
        <v>0</v>
      </c>
    </row>
    <row r="78" spans="2:4">
      <c r="B78" s="48" t="s">
        <v>266</v>
      </c>
      <c r="C78" s="49">
        <v>0</v>
      </c>
      <c r="D78" s="49">
        <v>0</v>
      </c>
    </row>
    <row r="79" spans="2:4">
      <c r="B79" s="44" t="s">
        <v>267</v>
      </c>
      <c r="C79" s="47">
        <v>1</v>
      </c>
      <c r="D79" s="47">
        <v>1</v>
      </c>
    </row>
    <row r="80" spans="2:4" ht="28.5" customHeight="1">
      <c r="B80" s="42" t="s">
        <v>268</v>
      </c>
      <c r="C80" s="49">
        <v>0</v>
      </c>
      <c r="D80" s="49">
        <v>0</v>
      </c>
    </row>
    <row r="81" spans="2:4">
      <c r="B81" s="46" t="s">
        <v>269</v>
      </c>
      <c r="C81" s="47">
        <v>0</v>
      </c>
      <c r="D81" s="47">
        <v>0</v>
      </c>
    </row>
    <row r="82" spans="2:4">
      <c r="B82" s="87" t="s">
        <v>270</v>
      </c>
      <c r="C82" s="88">
        <v>46</v>
      </c>
      <c r="D82" s="88">
        <v>47</v>
      </c>
    </row>
    <row r="83" spans="2:4"/>
    <row r="84" spans="2:4">
      <c r="B84" s="187" t="s">
        <v>402</v>
      </c>
      <c r="C84" s="70"/>
      <c r="D84" s="70"/>
    </row>
    <row r="85" spans="2:4" ht="38.25">
      <c r="B85" s="187" t="s">
        <v>271</v>
      </c>
      <c r="C85" s="70"/>
      <c r="D85" s="70"/>
    </row>
    <row r="86" spans="2:4"/>
    <row r="87" spans="2:4">
      <c r="B87" s="178" t="s">
        <v>390</v>
      </c>
    </row>
    <row r="88" spans="2:4"/>
  </sheetData>
  <mergeCells count="3">
    <mergeCell ref="B3:D3"/>
    <mergeCell ref="B4:B6"/>
    <mergeCell ref="C4:D4"/>
  </mergeCells>
  <hyperlinks>
    <hyperlink ref="B85" r:id="rId1" location="tarjetaInformativa" display="https://consultapublicamx.plataformadetransparencia.org.mx/vut-web/faces/view/consultaPublica.xhtml#tarjetaInformativa"/>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90"/>
  <sheetViews>
    <sheetView showGridLines="0" zoomScaleNormal="100" workbookViewId="0">
      <selection activeCell="A89" sqref="A89"/>
    </sheetView>
  </sheetViews>
  <sheetFormatPr baseColWidth="10" defaultColWidth="0" defaultRowHeight="15" zeroHeight="1"/>
  <cols>
    <col min="1" max="1" width="3.85546875" customWidth="1"/>
    <col min="2" max="2" width="60.42578125" style="58" customWidth="1"/>
    <col min="3" max="4" width="11.42578125" customWidth="1"/>
    <col min="5" max="5" width="3.85546875" customWidth="1"/>
    <col min="6" max="16384" width="11.42578125" hidden="1"/>
  </cols>
  <sheetData>
    <row r="1" spans="2:4" ht="43.5" customHeight="1"/>
    <row r="2" spans="2:4"/>
    <row r="3" spans="2:4" ht="69.95" customHeight="1">
      <c r="B3" s="258" t="s">
        <v>21</v>
      </c>
      <c r="C3" s="258"/>
      <c r="D3" s="258"/>
    </row>
    <row r="4" spans="2:4" ht="45.75" customHeight="1">
      <c r="B4" s="243" t="s">
        <v>29</v>
      </c>
      <c r="C4" s="245" t="s">
        <v>382</v>
      </c>
      <c r="D4" s="245"/>
    </row>
    <row r="5" spans="2:4" ht="12" customHeight="1">
      <c r="B5" s="243"/>
      <c r="C5" s="167">
        <v>2022</v>
      </c>
      <c r="D5" s="172">
        <v>2023</v>
      </c>
    </row>
    <row r="6" spans="2:4" ht="12" customHeight="1">
      <c r="B6" s="145" t="s">
        <v>49</v>
      </c>
      <c r="C6" s="146">
        <v>0</v>
      </c>
      <c r="D6" s="147">
        <v>0</v>
      </c>
    </row>
    <row r="7" spans="2:4" ht="12" customHeight="1">
      <c r="B7" s="148" t="s">
        <v>344</v>
      </c>
      <c r="C7" s="149">
        <v>0</v>
      </c>
      <c r="D7" s="149">
        <v>0</v>
      </c>
    </row>
    <row r="8" spans="2:4" ht="12" customHeight="1">
      <c r="B8" s="145" t="s">
        <v>345</v>
      </c>
      <c r="C8" s="146">
        <v>1</v>
      </c>
      <c r="D8" s="146">
        <v>1</v>
      </c>
    </row>
    <row r="9" spans="2:4" ht="12" customHeight="1">
      <c r="B9" s="148" t="s">
        <v>213</v>
      </c>
      <c r="C9" s="149">
        <v>1</v>
      </c>
      <c r="D9" s="149">
        <v>1</v>
      </c>
    </row>
    <row r="10" spans="2:4" ht="12" customHeight="1">
      <c r="B10" s="145" t="s">
        <v>189</v>
      </c>
      <c r="C10" s="146">
        <v>1</v>
      </c>
      <c r="D10" s="146">
        <v>1</v>
      </c>
    </row>
    <row r="11" spans="2:4" ht="12" customHeight="1">
      <c r="B11" s="148" t="s">
        <v>214</v>
      </c>
      <c r="C11" s="149">
        <v>1</v>
      </c>
      <c r="D11" s="149">
        <v>1</v>
      </c>
    </row>
    <row r="12" spans="2:4" ht="12" customHeight="1">
      <c r="B12" s="145" t="s">
        <v>346</v>
      </c>
      <c r="C12" s="146">
        <v>2</v>
      </c>
      <c r="D12" s="146">
        <v>2</v>
      </c>
    </row>
    <row r="13" spans="2:4" ht="12" customHeight="1">
      <c r="B13" s="148" t="s">
        <v>347</v>
      </c>
      <c r="C13" s="149" t="s">
        <v>290</v>
      </c>
      <c r="D13" s="149" t="s">
        <v>290</v>
      </c>
    </row>
    <row r="14" spans="2:4" ht="12" customHeight="1">
      <c r="B14" s="148" t="s">
        <v>216</v>
      </c>
      <c r="C14" s="149">
        <v>0</v>
      </c>
      <c r="D14" s="149">
        <v>0</v>
      </c>
    </row>
    <row r="15" spans="2:4" ht="12" customHeight="1">
      <c r="B15" s="148" t="s">
        <v>217</v>
      </c>
      <c r="C15" s="149">
        <v>0</v>
      </c>
      <c r="D15" s="149">
        <v>0</v>
      </c>
    </row>
    <row r="16" spans="2:4" ht="12" customHeight="1">
      <c r="B16" s="148" t="s">
        <v>218</v>
      </c>
      <c r="C16" s="149">
        <v>0</v>
      </c>
      <c r="D16" s="149">
        <v>0</v>
      </c>
    </row>
    <row r="17" spans="2:4" ht="12" customHeight="1">
      <c r="B17" s="148" t="s">
        <v>348</v>
      </c>
      <c r="C17" s="149">
        <v>0</v>
      </c>
      <c r="D17" s="149">
        <v>0</v>
      </c>
    </row>
    <row r="18" spans="2:4" ht="12" customHeight="1">
      <c r="B18" s="148" t="s">
        <v>219</v>
      </c>
      <c r="C18" s="149">
        <v>0</v>
      </c>
      <c r="D18" s="149">
        <v>0</v>
      </c>
    </row>
    <row r="19" spans="2:4" ht="12" customHeight="1">
      <c r="B19" s="148" t="s">
        <v>220</v>
      </c>
      <c r="C19" s="149">
        <v>0</v>
      </c>
      <c r="D19" s="149">
        <v>0</v>
      </c>
    </row>
    <row r="20" spans="2:4" ht="12" customHeight="1">
      <c r="B20" s="148" t="s">
        <v>221</v>
      </c>
      <c r="C20" s="149">
        <v>0</v>
      </c>
      <c r="D20" s="149">
        <v>0</v>
      </c>
    </row>
    <row r="21" spans="2:4" ht="12" customHeight="1">
      <c r="B21" s="148" t="s">
        <v>222</v>
      </c>
      <c r="C21" s="149">
        <v>0</v>
      </c>
      <c r="D21" s="149">
        <v>0</v>
      </c>
    </row>
    <row r="22" spans="2:4" ht="12" customHeight="1">
      <c r="B22" s="148" t="s">
        <v>223</v>
      </c>
      <c r="C22" s="149" t="s">
        <v>290</v>
      </c>
      <c r="D22" s="149" t="s">
        <v>290</v>
      </c>
    </row>
    <row r="23" spans="2:4" ht="12" customHeight="1">
      <c r="B23" s="148" t="s">
        <v>224</v>
      </c>
      <c r="C23" s="149">
        <v>0</v>
      </c>
      <c r="D23" s="149">
        <v>0</v>
      </c>
    </row>
    <row r="24" spans="2:4" ht="12" customHeight="1">
      <c r="B24" s="148" t="s">
        <v>349</v>
      </c>
      <c r="C24" s="149" t="s">
        <v>290</v>
      </c>
      <c r="D24" s="149" t="s">
        <v>290</v>
      </c>
    </row>
    <row r="25" spans="2:4" ht="12" customHeight="1">
      <c r="B25" s="148" t="s">
        <v>226</v>
      </c>
      <c r="C25" s="149">
        <v>0</v>
      </c>
      <c r="D25" s="149">
        <v>0</v>
      </c>
    </row>
    <row r="26" spans="2:4" ht="12" customHeight="1">
      <c r="B26" s="148" t="s">
        <v>227</v>
      </c>
      <c r="C26" s="149">
        <v>0</v>
      </c>
      <c r="D26" s="149">
        <v>0</v>
      </c>
    </row>
    <row r="27" spans="2:4" ht="12" customHeight="1">
      <c r="B27" s="148" t="s">
        <v>228</v>
      </c>
      <c r="C27" s="149">
        <v>0</v>
      </c>
      <c r="D27" s="149">
        <v>0</v>
      </c>
    </row>
    <row r="28" spans="2:4" ht="12" customHeight="1">
      <c r="B28" s="148" t="s">
        <v>350</v>
      </c>
      <c r="C28" s="149">
        <v>0</v>
      </c>
      <c r="D28" s="149">
        <v>0</v>
      </c>
    </row>
    <row r="29" spans="2:4" ht="12" customHeight="1">
      <c r="B29" s="148" t="s">
        <v>230</v>
      </c>
      <c r="C29" s="149">
        <v>0</v>
      </c>
      <c r="D29" s="149">
        <v>0</v>
      </c>
    </row>
    <row r="30" spans="2:4" ht="12" customHeight="1">
      <c r="B30" s="148" t="s">
        <v>231</v>
      </c>
      <c r="C30" s="149">
        <v>0</v>
      </c>
      <c r="D30" s="149">
        <v>0</v>
      </c>
    </row>
    <row r="31" spans="2:4" ht="12" customHeight="1">
      <c r="B31" s="148" t="s">
        <v>232</v>
      </c>
      <c r="C31" s="149">
        <v>0</v>
      </c>
      <c r="D31" s="149">
        <v>0</v>
      </c>
    </row>
    <row r="32" spans="2:4" ht="12" customHeight="1">
      <c r="B32" s="148" t="s">
        <v>233</v>
      </c>
      <c r="C32" s="149">
        <v>0</v>
      </c>
      <c r="D32" s="149">
        <v>0</v>
      </c>
    </row>
    <row r="33" spans="2:4" ht="12" customHeight="1">
      <c r="B33" s="148" t="s">
        <v>234</v>
      </c>
      <c r="C33" s="149">
        <v>0</v>
      </c>
      <c r="D33" s="149">
        <v>0</v>
      </c>
    </row>
    <row r="34" spans="2:4" ht="12" customHeight="1">
      <c r="B34" s="148" t="s">
        <v>235</v>
      </c>
      <c r="C34" s="149">
        <v>0</v>
      </c>
      <c r="D34" s="149">
        <v>0</v>
      </c>
    </row>
    <row r="35" spans="2:4" ht="12" customHeight="1">
      <c r="B35" s="148" t="s">
        <v>236</v>
      </c>
      <c r="C35" s="149">
        <v>0</v>
      </c>
      <c r="D35" s="149">
        <v>0</v>
      </c>
    </row>
    <row r="36" spans="2:4" ht="12" customHeight="1">
      <c r="B36" s="148" t="s">
        <v>237</v>
      </c>
      <c r="C36" s="149">
        <v>0</v>
      </c>
      <c r="D36" s="149">
        <v>0</v>
      </c>
    </row>
    <row r="37" spans="2:4" ht="12" customHeight="1">
      <c r="B37" s="148" t="s">
        <v>238</v>
      </c>
      <c r="C37" s="149">
        <v>0</v>
      </c>
      <c r="D37" s="149">
        <v>0</v>
      </c>
    </row>
    <row r="38" spans="2:4" ht="12" customHeight="1">
      <c r="B38" s="148" t="s">
        <v>239</v>
      </c>
      <c r="C38" s="149">
        <v>0</v>
      </c>
      <c r="D38" s="149">
        <v>0</v>
      </c>
    </row>
    <row r="39" spans="2:4" ht="12" customHeight="1">
      <c r="B39" s="148" t="s">
        <v>240</v>
      </c>
      <c r="C39" s="149">
        <v>0</v>
      </c>
      <c r="D39" s="149">
        <v>0</v>
      </c>
    </row>
    <row r="40" spans="2:4" ht="12" customHeight="1">
      <c r="B40" s="148" t="s">
        <v>241</v>
      </c>
      <c r="C40" s="149">
        <v>1</v>
      </c>
      <c r="D40" s="149">
        <v>1</v>
      </c>
    </row>
    <row r="41" spans="2:4" ht="12" customHeight="1">
      <c r="B41" s="148" t="s">
        <v>251</v>
      </c>
      <c r="C41" s="149">
        <v>1</v>
      </c>
      <c r="D41" s="149">
        <v>1</v>
      </c>
    </row>
    <row r="42" spans="2:4" ht="12" customHeight="1">
      <c r="B42" s="148" t="s">
        <v>242</v>
      </c>
      <c r="C42" s="149">
        <v>0</v>
      </c>
      <c r="D42" s="149">
        <v>0</v>
      </c>
    </row>
    <row r="43" spans="2:4" ht="12" customHeight="1">
      <c r="B43" s="148" t="s">
        <v>243</v>
      </c>
      <c r="C43" s="149">
        <v>0</v>
      </c>
      <c r="D43" s="149">
        <v>0</v>
      </c>
    </row>
    <row r="44" spans="2:4" ht="12" customHeight="1">
      <c r="B44" s="148" t="s">
        <v>244</v>
      </c>
      <c r="C44" s="149">
        <v>0</v>
      </c>
      <c r="D44" s="149">
        <v>0</v>
      </c>
    </row>
    <row r="45" spans="2:4" ht="12" customHeight="1">
      <c r="B45" s="148" t="s">
        <v>245</v>
      </c>
      <c r="C45" s="149">
        <v>0</v>
      </c>
      <c r="D45" s="149">
        <v>0</v>
      </c>
    </row>
    <row r="46" spans="2:4" ht="12" customHeight="1">
      <c r="B46" s="148" t="s">
        <v>246</v>
      </c>
      <c r="C46" s="149">
        <v>0</v>
      </c>
      <c r="D46" s="149">
        <v>0</v>
      </c>
    </row>
    <row r="47" spans="2:4" ht="12" customHeight="1">
      <c r="B47" s="148" t="s">
        <v>247</v>
      </c>
      <c r="C47" s="149">
        <v>0</v>
      </c>
      <c r="D47" s="149">
        <v>0</v>
      </c>
    </row>
    <row r="48" spans="2:4" ht="12" customHeight="1">
      <c r="B48" s="148" t="s">
        <v>248</v>
      </c>
      <c r="C48" s="149">
        <v>0</v>
      </c>
      <c r="D48" s="149">
        <v>0</v>
      </c>
    </row>
    <row r="49" spans="2:4" ht="12" customHeight="1">
      <c r="B49" s="148" t="s">
        <v>351</v>
      </c>
      <c r="C49" s="149" t="s">
        <v>290</v>
      </c>
      <c r="D49" s="149" t="s">
        <v>290</v>
      </c>
    </row>
    <row r="50" spans="2:4" ht="12" customHeight="1">
      <c r="B50" s="145" t="s">
        <v>352</v>
      </c>
      <c r="C50" s="146">
        <v>5</v>
      </c>
      <c r="D50" s="146">
        <v>5</v>
      </c>
    </row>
    <row r="51" spans="2:4" ht="12" customHeight="1">
      <c r="B51" s="148" t="s">
        <v>252</v>
      </c>
      <c r="C51" s="149">
        <v>1</v>
      </c>
      <c r="D51" s="149">
        <v>1</v>
      </c>
    </row>
    <row r="52" spans="2:4" ht="12" customHeight="1">
      <c r="B52" s="148" t="s">
        <v>253</v>
      </c>
      <c r="C52" s="149">
        <v>1</v>
      </c>
      <c r="D52" s="149">
        <v>1</v>
      </c>
    </row>
    <row r="53" spans="2:4" ht="12" customHeight="1">
      <c r="B53" s="148" t="s">
        <v>254</v>
      </c>
      <c r="C53" s="149">
        <v>0</v>
      </c>
      <c r="D53" s="149">
        <v>0</v>
      </c>
    </row>
    <row r="54" spans="2:4" ht="12" customHeight="1">
      <c r="B54" s="148" t="s">
        <v>255</v>
      </c>
      <c r="C54" s="149">
        <v>1</v>
      </c>
      <c r="D54" s="149">
        <v>1</v>
      </c>
    </row>
    <row r="55" spans="2:4" ht="12" customHeight="1">
      <c r="B55" s="148" t="s">
        <v>256</v>
      </c>
      <c r="C55" s="149">
        <v>1</v>
      </c>
      <c r="D55" s="149">
        <v>1</v>
      </c>
    </row>
    <row r="56" spans="2:4" ht="12" customHeight="1">
      <c r="B56" s="148" t="s">
        <v>257</v>
      </c>
      <c r="C56" s="149">
        <v>1</v>
      </c>
      <c r="D56" s="149">
        <v>1</v>
      </c>
    </row>
    <row r="57" spans="2:4" ht="12" customHeight="1">
      <c r="B57" s="145" t="s">
        <v>353</v>
      </c>
      <c r="C57" s="146">
        <v>10</v>
      </c>
      <c r="D57" s="146">
        <v>11</v>
      </c>
    </row>
    <row r="58" spans="2:4" ht="12" customHeight="1">
      <c r="B58" s="148" t="s">
        <v>201</v>
      </c>
      <c r="C58" s="149">
        <v>1</v>
      </c>
      <c r="D58" s="149">
        <v>1</v>
      </c>
    </row>
    <row r="59" spans="2:4" ht="12" customHeight="1">
      <c r="B59" s="148" t="s">
        <v>202</v>
      </c>
      <c r="C59" s="149">
        <v>1</v>
      </c>
      <c r="D59" s="149">
        <v>1</v>
      </c>
    </row>
    <row r="60" spans="2:4" ht="12" customHeight="1">
      <c r="B60" s="148" t="s">
        <v>203</v>
      </c>
      <c r="C60" s="149">
        <v>1</v>
      </c>
      <c r="D60" s="149">
        <v>1</v>
      </c>
    </row>
    <row r="61" spans="2:4" ht="12" customHeight="1">
      <c r="B61" s="148" t="s">
        <v>204</v>
      </c>
      <c r="C61" s="149">
        <v>1</v>
      </c>
      <c r="D61" s="149">
        <v>1</v>
      </c>
    </row>
    <row r="62" spans="2:4" ht="12" customHeight="1">
      <c r="B62" s="148" t="s">
        <v>354</v>
      </c>
      <c r="C62" s="149">
        <v>1</v>
      </c>
      <c r="D62" s="149">
        <v>1</v>
      </c>
    </row>
    <row r="63" spans="2:4" ht="12" customHeight="1">
      <c r="B63" s="148" t="s">
        <v>355</v>
      </c>
      <c r="C63" s="149">
        <v>1</v>
      </c>
      <c r="D63" s="149">
        <v>1</v>
      </c>
    </row>
    <row r="64" spans="2:4" ht="12" customHeight="1">
      <c r="B64" s="148" t="s">
        <v>356</v>
      </c>
      <c r="C64" s="149">
        <v>1</v>
      </c>
      <c r="D64" s="149">
        <v>1</v>
      </c>
    </row>
    <row r="65" spans="2:4" ht="12" customHeight="1">
      <c r="B65" s="148" t="s">
        <v>208</v>
      </c>
      <c r="C65" s="149">
        <v>0</v>
      </c>
      <c r="D65" s="149">
        <v>1</v>
      </c>
    </row>
    <row r="66" spans="2:4" ht="12" customHeight="1">
      <c r="B66" s="148" t="s">
        <v>357</v>
      </c>
      <c r="C66" s="149">
        <v>1</v>
      </c>
      <c r="D66" s="149">
        <v>1</v>
      </c>
    </row>
    <row r="67" spans="2:4" ht="12" customHeight="1">
      <c r="B67" s="148" t="s">
        <v>358</v>
      </c>
      <c r="C67" s="149">
        <v>1</v>
      </c>
      <c r="D67" s="149">
        <v>1</v>
      </c>
    </row>
    <row r="68" spans="2:4" ht="12" customHeight="1">
      <c r="B68" s="148" t="s">
        <v>211</v>
      </c>
      <c r="C68" s="149">
        <v>1</v>
      </c>
      <c r="D68" s="149">
        <v>1</v>
      </c>
    </row>
    <row r="69" spans="2:4" ht="12" customHeight="1">
      <c r="B69" s="145" t="s">
        <v>359</v>
      </c>
      <c r="C69" s="146">
        <v>10</v>
      </c>
      <c r="D69" s="146">
        <v>10</v>
      </c>
    </row>
    <row r="70" spans="2:4" ht="12" customHeight="1">
      <c r="B70" s="148" t="s">
        <v>259</v>
      </c>
      <c r="C70" s="149">
        <v>1</v>
      </c>
      <c r="D70" s="149">
        <v>1</v>
      </c>
    </row>
    <row r="71" spans="2:4" ht="12" customHeight="1">
      <c r="B71" s="148" t="s">
        <v>260</v>
      </c>
      <c r="C71" s="149">
        <v>1</v>
      </c>
      <c r="D71" s="149">
        <v>1</v>
      </c>
    </row>
    <row r="72" spans="2:4" ht="12" customHeight="1">
      <c r="B72" s="148" t="s">
        <v>261</v>
      </c>
      <c r="C72" s="149">
        <v>1</v>
      </c>
      <c r="D72" s="149">
        <v>0</v>
      </c>
    </row>
    <row r="73" spans="2:4" ht="12" customHeight="1">
      <c r="B73" s="148" t="s">
        <v>262</v>
      </c>
      <c r="C73" s="149">
        <v>1</v>
      </c>
      <c r="D73" s="149">
        <v>1</v>
      </c>
    </row>
    <row r="74" spans="2:4" ht="12" customHeight="1">
      <c r="B74" s="148" t="s">
        <v>263</v>
      </c>
      <c r="C74" s="149">
        <v>1</v>
      </c>
      <c r="D74" s="149">
        <v>1</v>
      </c>
    </row>
    <row r="75" spans="2:4" ht="12" customHeight="1">
      <c r="B75" s="148" t="s">
        <v>264</v>
      </c>
      <c r="C75" s="149">
        <v>1</v>
      </c>
      <c r="D75" s="149">
        <v>1</v>
      </c>
    </row>
    <row r="76" spans="2:4" ht="12" customHeight="1">
      <c r="B76" s="148" t="s">
        <v>265</v>
      </c>
      <c r="C76" s="149">
        <v>1</v>
      </c>
      <c r="D76" s="149">
        <v>1</v>
      </c>
    </row>
    <row r="77" spans="2:4" ht="12" customHeight="1">
      <c r="B77" s="148" t="s">
        <v>266</v>
      </c>
      <c r="C77" s="149">
        <v>1</v>
      </c>
      <c r="D77" s="149">
        <v>1</v>
      </c>
    </row>
    <row r="78" spans="2:4" ht="12" customHeight="1">
      <c r="B78" s="148" t="s">
        <v>267</v>
      </c>
      <c r="C78" s="149">
        <v>1</v>
      </c>
      <c r="D78" s="149">
        <v>1</v>
      </c>
    </row>
    <row r="79" spans="2:4" ht="12" customHeight="1">
      <c r="B79" s="148" t="s">
        <v>268</v>
      </c>
      <c r="C79" s="149">
        <v>0</v>
      </c>
      <c r="D79" s="149">
        <v>1</v>
      </c>
    </row>
    <row r="80" spans="2:4" ht="12" customHeight="1">
      <c r="B80" s="148" t="s">
        <v>269</v>
      </c>
      <c r="C80" s="149">
        <v>1</v>
      </c>
      <c r="D80" s="149">
        <v>1</v>
      </c>
    </row>
    <row r="81" spans="2:4" ht="12" customHeight="1">
      <c r="B81" s="150" t="s">
        <v>42</v>
      </c>
      <c r="C81" s="151">
        <v>29</v>
      </c>
      <c r="D81" s="151">
        <v>30</v>
      </c>
    </row>
    <row r="82" spans="2:4" ht="12" customHeight="1">
      <c r="B82" s="152" t="s">
        <v>360</v>
      </c>
      <c r="C82" s="153">
        <v>68</v>
      </c>
      <c r="D82" s="153">
        <v>68</v>
      </c>
    </row>
    <row r="83" spans="2:4">
      <c r="B83" s="145" t="s">
        <v>361</v>
      </c>
      <c r="C83" s="146" t="s">
        <v>362</v>
      </c>
      <c r="D83" s="146" t="s">
        <v>363</v>
      </c>
    </row>
    <row r="84" spans="2:4"/>
    <row r="85" spans="2:4">
      <c r="B85" s="179" t="s">
        <v>391</v>
      </c>
    </row>
    <row r="86" spans="2:4">
      <c r="B86" s="263" t="s">
        <v>392</v>
      </c>
      <c r="C86" s="263"/>
      <c r="D86" s="263"/>
    </row>
    <row r="87" spans="2:4">
      <c r="B87" s="179" t="s">
        <v>393</v>
      </c>
    </row>
    <row r="88" spans="2:4"/>
    <row r="89" spans="2:4">
      <c r="B89" s="178" t="s">
        <v>390</v>
      </c>
    </row>
    <row r="90" spans="2:4"/>
  </sheetData>
  <mergeCells count="4">
    <mergeCell ref="B3:D3"/>
    <mergeCell ref="C4:D4"/>
    <mergeCell ref="B4:B5"/>
    <mergeCell ref="B86:D86"/>
  </mergeCells>
  <hyperlinks>
    <hyperlink ref="B86" r:id="rId1" location="tarjetaInformativa" display="https://consultapublicamx.plataformadetransparencia.org.mx/vut-web/faces/view/consultaPublica.xhtml#tarjetaInformativa"/>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52"/>
  <sheetViews>
    <sheetView showGridLines="0" zoomScaleNormal="100" workbookViewId="0">
      <selection activeCell="B8" sqref="B8"/>
    </sheetView>
  </sheetViews>
  <sheetFormatPr baseColWidth="10" defaultColWidth="0" defaultRowHeight="15" zeroHeight="1"/>
  <cols>
    <col min="1" max="1" width="4.42578125" customWidth="1"/>
    <col min="2" max="2" width="27.42578125" customWidth="1"/>
    <col min="3" max="3" width="28.7109375" customWidth="1"/>
    <col min="4" max="4" width="28.140625" customWidth="1"/>
    <col min="5" max="5" width="5.28515625" style="1" customWidth="1"/>
    <col min="6" max="16384" width="11.42578125" hidden="1"/>
  </cols>
  <sheetData>
    <row r="1" spans="2:5" ht="42.75" customHeight="1">
      <c r="B1" s="247"/>
      <c r="C1" s="247"/>
      <c r="D1" s="247"/>
      <c r="E1" s="60"/>
    </row>
    <row r="2" spans="2:5">
      <c r="B2" s="77"/>
      <c r="C2" s="77"/>
      <c r="D2" s="77"/>
      <c r="E2" s="155"/>
    </row>
    <row r="3" spans="2:5" ht="74.25" customHeight="1">
      <c r="B3" s="258" t="s">
        <v>384</v>
      </c>
      <c r="C3" s="258"/>
      <c r="D3" s="258"/>
      <c r="E3" s="59"/>
    </row>
    <row r="4" spans="2:5" ht="61.5" customHeight="1">
      <c r="B4" s="265" t="s">
        <v>303</v>
      </c>
      <c r="C4" s="264" t="s">
        <v>383</v>
      </c>
      <c r="D4" s="264"/>
    </row>
    <row r="5" spans="2:5" ht="15.75">
      <c r="B5" s="266"/>
      <c r="C5" s="173">
        <v>2022</v>
      </c>
      <c r="D5" s="174">
        <v>2023</v>
      </c>
    </row>
    <row r="6" spans="2:5" ht="15.75">
      <c r="B6" s="208" t="s">
        <v>353</v>
      </c>
      <c r="C6" s="154"/>
      <c r="D6" s="154"/>
      <c r="E6" s="91"/>
    </row>
    <row r="7" spans="2:5" ht="15.75">
      <c r="B7" s="209" t="s">
        <v>304</v>
      </c>
      <c r="C7" s="210">
        <v>18889711</v>
      </c>
      <c r="D7" s="210">
        <v>23823664</v>
      </c>
    </row>
    <row r="8" spans="2:5" ht="15.75">
      <c r="B8" s="209" t="s">
        <v>305</v>
      </c>
      <c r="C8" s="211" t="s">
        <v>290</v>
      </c>
      <c r="D8" s="211" t="s">
        <v>290</v>
      </c>
    </row>
    <row r="9" spans="2:5" ht="15.75">
      <c r="B9" s="209" t="s">
        <v>306</v>
      </c>
      <c r="C9" s="210">
        <v>1652266.67</v>
      </c>
      <c r="D9" s="210">
        <v>2349408.2799999998</v>
      </c>
    </row>
    <row r="10" spans="2:5" ht="15.75">
      <c r="B10" s="209" t="s">
        <v>307</v>
      </c>
      <c r="C10" s="211" t="s">
        <v>290</v>
      </c>
      <c r="D10" s="211">
        <v>1378200</v>
      </c>
    </row>
    <row r="11" spans="2:5" ht="15.75">
      <c r="B11" s="209" t="s">
        <v>308</v>
      </c>
      <c r="C11" s="212">
        <v>867266.05</v>
      </c>
      <c r="D11" s="212">
        <v>965137.49</v>
      </c>
    </row>
    <row r="12" spans="2:5" ht="15.75">
      <c r="B12" s="209" t="s">
        <v>310</v>
      </c>
      <c r="C12" s="213">
        <v>4769276.04</v>
      </c>
      <c r="D12" s="213">
        <v>1870731.84</v>
      </c>
    </row>
    <row r="13" spans="2:5" ht="15.75">
      <c r="B13" s="209" t="s">
        <v>311</v>
      </c>
      <c r="C13" s="210">
        <v>3540122.78</v>
      </c>
      <c r="D13" s="210" t="s">
        <v>290</v>
      </c>
    </row>
    <row r="14" spans="2:5" ht="15.75">
      <c r="B14" s="209" t="s">
        <v>312</v>
      </c>
      <c r="C14" s="213">
        <v>2152955.91</v>
      </c>
      <c r="D14" s="213">
        <v>2062925.39</v>
      </c>
    </row>
    <row r="15" spans="2:5" ht="15.75">
      <c r="B15" s="209" t="s">
        <v>313</v>
      </c>
      <c r="C15" s="210">
        <v>1677002.49</v>
      </c>
      <c r="D15" s="210">
        <v>1864447.7</v>
      </c>
    </row>
    <row r="16" spans="2:5" ht="15.75">
      <c r="B16" s="209" t="s">
        <v>314</v>
      </c>
      <c r="C16" s="211" t="s">
        <v>290</v>
      </c>
      <c r="D16" s="211" t="s">
        <v>290</v>
      </c>
    </row>
    <row r="17" spans="2:5" ht="15.75">
      <c r="B17" s="209" t="s">
        <v>316</v>
      </c>
      <c r="C17" s="210" t="s">
        <v>290</v>
      </c>
      <c r="D17" s="210">
        <v>1342000</v>
      </c>
    </row>
    <row r="18" spans="2:5" ht="15.75">
      <c r="B18" s="208" t="s">
        <v>49</v>
      </c>
      <c r="C18" s="214"/>
      <c r="D18" s="214"/>
      <c r="E18" s="91"/>
    </row>
    <row r="19" spans="2:5" ht="15.75">
      <c r="B19" s="209" t="s">
        <v>317</v>
      </c>
      <c r="C19" s="210">
        <v>66807800</v>
      </c>
      <c r="D19" s="210">
        <v>64892700</v>
      </c>
    </row>
    <row r="20" spans="2:5">
      <c r="B20" s="89"/>
      <c r="C20" s="89"/>
      <c r="D20" s="90"/>
    </row>
    <row r="21" spans="2:5">
      <c r="B21" s="104" t="s">
        <v>318</v>
      </c>
      <c r="C21" s="105">
        <v>100356400.94</v>
      </c>
      <c r="D21" s="106">
        <f>SUM(D19+D17+D15+D12+D11+D10+D9+D7+D14)</f>
        <v>100549214.7</v>
      </c>
    </row>
    <row r="22" spans="2:5" ht="15" customHeight="1"/>
    <row r="23" spans="2:5" ht="15.95" customHeight="1"/>
    <row r="24" spans="2:5"/>
    <row r="25" spans="2:5" ht="25.5" customHeight="1">
      <c r="B25" s="263" t="s">
        <v>394</v>
      </c>
      <c r="C25" s="263"/>
      <c r="D25" s="188"/>
    </row>
    <row r="26" spans="2:5">
      <c r="B26" s="188"/>
      <c r="C26" s="188"/>
      <c r="D26" s="188"/>
    </row>
    <row r="27" spans="2:5" ht="31.5" customHeight="1">
      <c r="B27" s="263" t="s">
        <v>62</v>
      </c>
      <c r="C27" s="263"/>
      <c r="D27" s="263"/>
    </row>
    <row r="28" spans="2:5" ht="31.5" customHeight="1">
      <c r="B28" s="263" t="s">
        <v>63</v>
      </c>
      <c r="C28" s="263"/>
      <c r="D28" s="263"/>
    </row>
    <row r="29" spans="2:5" ht="31.5" customHeight="1">
      <c r="B29" s="263" t="s">
        <v>64</v>
      </c>
      <c r="C29" s="263"/>
      <c r="D29" s="263"/>
    </row>
    <row r="30" spans="2:5" ht="31.5" customHeight="1">
      <c r="B30" s="263" t="s">
        <v>65</v>
      </c>
      <c r="C30" s="263"/>
      <c r="D30" s="263"/>
    </row>
    <row r="31" spans="2:5" ht="31.5" customHeight="1">
      <c r="B31" s="263" t="s">
        <v>309</v>
      </c>
      <c r="C31" s="263"/>
      <c r="D31" s="263"/>
    </row>
    <row r="32" spans="2:5" ht="31.5" customHeight="1">
      <c r="B32" s="263" t="s">
        <v>67</v>
      </c>
      <c r="C32" s="263"/>
      <c r="D32" s="263"/>
    </row>
    <row r="33" spans="2:4" ht="31.5" customHeight="1">
      <c r="B33" s="263" t="s">
        <v>68</v>
      </c>
      <c r="C33" s="263"/>
      <c r="D33" s="263"/>
    </row>
    <row r="34" spans="2:4" ht="31.5" customHeight="1">
      <c r="B34" s="263" t="s">
        <v>69</v>
      </c>
      <c r="C34" s="263"/>
      <c r="D34" s="263"/>
    </row>
    <row r="35" spans="2:4" ht="31.5" customHeight="1">
      <c r="B35" s="263" t="s">
        <v>70</v>
      </c>
      <c r="C35" s="263"/>
      <c r="D35" s="263"/>
    </row>
    <row r="36" spans="2:4" ht="31.5" customHeight="1">
      <c r="B36" s="263" t="s">
        <v>315</v>
      </c>
      <c r="C36" s="263"/>
      <c r="D36" s="263"/>
    </row>
    <row r="37" spans="2:4" ht="31.5" customHeight="1">
      <c r="B37" s="263" t="s">
        <v>72</v>
      </c>
      <c r="C37" s="263"/>
      <c r="D37" s="263"/>
    </row>
    <row r="38" spans="2:4" ht="31.5" customHeight="1">
      <c r="B38" s="263" t="s">
        <v>73</v>
      </c>
      <c r="C38" s="263"/>
      <c r="D38" s="263"/>
    </row>
    <row r="39" spans="2:4"/>
    <row r="40" spans="2:4">
      <c r="B40" s="178" t="s">
        <v>390</v>
      </c>
    </row>
    <row r="41" spans="2:4"/>
    <row r="42" spans="2:4" hidden="1"/>
    <row r="43" spans="2:4" hidden="1"/>
    <row r="44" spans="2:4" hidden="1"/>
    <row r="45" spans="2:4" hidden="1"/>
    <row r="46" spans="2:4" hidden="1"/>
    <row r="47" spans="2:4" hidden="1"/>
    <row r="48" spans="2:4" hidden="1"/>
    <row r="49" hidden="1"/>
    <row r="50" hidden="1"/>
    <row r="51" hidden="1"/>
    <row r="52" hidden="1"/>
  </sheetData>
  <mergeCells count="17">
    <mergeCell ref="B34:D34"/>
    <mergeCell ref="B35:D35"/>
    <mergeCell ref="B36:D36"/>
    <mergeCell ref="B37:D37"/>
    <mergeCell ref="B38:D38"/>
    <mergeCell ref="B1:D1"/>
    <mergeCell ref="B3:D3"/>
    <mergeCell ref="C4:D4"/>
    <mergeCell ref="B4:B5"/>
    <mergeCell ref="B25:C25"/>
    <mergeCell ref="B27:D27"/>
    <mergeCell ref="B28:D28"/>
    <mergeCell ref="B29:D29"/>
    <mergeCell ref="B30:D30"/>
    <mergeCell ref="B31:D31"/>
    <mergeCell ref="B32:D32"/>
    <mergeCell ref="B33:D3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99"/>
  <sheetViews>
    <sheetView showGridLines="0" zoomScaleNormal="100" workbookViewId="0">
      <selection activeCell="B17" sqref="B17"/>
    </sheetView>
  </sheetViews>
  <sheetFormatPr baseColWidth="10" defaultColWidth="0" defaultRowHeight="15" zeroHeight="1"/>
  <cols>
    <col min="1" max="1" width="5.7109375" customWidth="1"/>
    <col min="2" max="2" width="43.42578125" style="58" customWidth="1"/>
    <col min="3" max="3" width="22.28515625" customWidth="1"/>
    <col min="4" max="4" width="22.5703125" customWidth="1"/>
    <col min="5" max="5" width="23.28515625" customWidth="1"/>
    <col min="6" max="6" width="14.42578125" customWidth="1"/>
    <col min="7" max="7" width="15.28515625" customWidth="1"/>
    <col min="8" max="8" width="14.85546875" customWidth="1"/>
    <col min="9" max="9" width="3.85546875" customWidth="1"/>
    <col min="10" max="16384" width="11.42578125" hidden="1"/>
  </cols>
  <sheetData>
    <row r="1" spans="2:8" ht="81" customHeight="1">
      <c r="B1" s="267"/>
      <c r="C1" s="267"/>
      <c r="D1" s="267"/>
      <c r="E1" s="267"/>
      <c r="F1" s="267"/>
      <c r="G1" s="267"/>
      <c r="H1" s="267"/>
    </row>
    <row r="2" spans="2:8">
      <c r="B2" s="91"/>
      <c r="C2" s="91"/>
      <c r="D2" s="91"/>
      <c r="E2" s="91"/>
      <c r="F2" s="91"/>
      <c r="G2" s="91"/>
      <c r="H2" s="91"/>
    </row>
    <row r="3" spans="2:8" ht="82.5" customHeight="1">
      <c r="B3" s="258" t="s">
        <v>3</v>
      </c>
      <c r="C3" s="258"/>
      <c r="D3" s="258"/>
      <c r="E3" s="258"/>
      <c r="F3" s="258"/>
      <c r="G3" s="258"/>
      <c r="H3" s="258"/>
    </row>
    <row r="4" spans="2:8" ht="53.1" customHeight="1">
      <c r="B4" s="269" t="s">
        <v>29</v>
      </c>
      <c r="C4" s="268" t="s">
        <v>4</v>
      </c>
      <c r="D4" s="268"/>
      <c r="E4" s="268" t="s">
        <v>5</v>
      </c>
      <c r="F4" s="268"/>
      <c r="G4" s="268" t="s">
        <v>6</v>
      </c>
      <c r="H4" s="268"/>
    </row>
    <row r="5" spans="2:8" ht="15.95" customHeight="1">
      <c r="B5" s="269"/>
      <c r="C5" s="156">
        <v>2020</v>
      </c>
      <c r="D5" s="157">
        <v>2021</v>
      </c>
      <c r="E5" s="156">
        <v>2020</v>
      </c>
      <c r="F5" s="157">
        <v>2021</v>
      </c>
      <c r="G5" s="156">
        <v>2020</v>
      </c>
      <c r="H5" s="157">
        <v>2021</v>
      </c>
    </row>
    <row r="6" spans="2:8" ht="15.95" customHeight="1" thickBot="1">
      <c r="B6" s="206" t="s">
        <v>319</v>
      </c>
      <c r="C6" s="92">
        <v>3</v>
      </c>
      <c r="D6" s="92">
        <v>4</v>
      </c>
      <c r="E6" s="92">
        <v>2</v>
      </c>
      <c r="F6" s="92">
        <v>5</v>
      </c>
      <c r="G6" s="92">
        <v>4</v>
      </c>
      <c r="H6" s="92">
        <v>5</v>
      </c>
    </row>
    <row r="7" spans="2:8">
      <c r="B7" s="207" t="s">
        <v>50</v>
      </c>
      <c r="C7" s="61">
        <v>2.5</v>
      </c>
      <c r="D7" s="61">
        <v>4</v>
      </c>
      <c r="E7" s="61">
        <v>1.88</v>
      </c>
      <c r="F7" s="61">
        <v>5</v>
      </c>
      <c r="G7" s="61">
        <v>3.75</v>
      </c>
      <c r="H7" s="61">
        <v>5</v>
      </c>
    </row>
    <row r="8" spans="2:8">
      <c r="B8" s="207" t="s">
        <v>118</v>
      </c>
      <c r="C8" s="61" t="s">
        <v>28</v>
      </c>
      <c r="D8" s="61" t="s">
        <v>28</v>
      </c>
      <c r="E8" s="61" t="s">
        <v>28</v>
      </c>
      <c r="F8" s="61" t="s">
        <v>28</v>
      </c>
      <c r="G8" s="61" t="s">
        <v>28</v>
      </c>
      <c r="H8" s="61" t="s">
        <v>28</v>
      </c>
    </row>
    <row r="9" spans="2:8">
      <c r="B9" s="207" t="s">
        <v>116</v>
      </c>
      <c r="C9" s="61" t="s">
        <v>28</v>
      </c>
      <c r="D9" s="61" t="s">
        <v>28</v>
      </c>
      <c r="E9" s="61" t="s">
        <v>28</v>
      </c>
      <c r="F9" s="61" t="s">
        <v>28</v>
      </c>
      <c r="G9" s="61" t="s">
        <v>28</v>
      </c>
      <c r="H9" s="61" t="s">
        <v>28</v>
      </c>
    </row>
    <row r="10" spans="2:8" ht="15.75" thickBot="1">
      <c r="B10" s="206" t="s">
        <v>0</v>
      </c>
      <c r="C10" s="92">
        <v>2</v>
      </c>
      <c r="D10" s="92">
        <v>3</v>
      </c>
      <c r="E10" s="92">
        <v>4</v>
      </c>
      <c r="F10" s="92">
        <v>3</v>
      </c>
      <c r="G10" s="92">
        <v>4</v>
      </c>
      <c r="H10" s="92">
        <v>2</v>
      </c>
    </row>
    <row r="11" spans="2:8">
      <c r="B11" s="207" t="s">
        <v>125</v>
      </c>
      <c r="C11" s="61" t="s">
        <v>28</v>
      </c>
      <c r="D11" s="61" t="s">
        <v>28</v>
      </c>
      <c r="E11" s="61" t="s">
        <v>28</v>
      </c>
      <c r="F11" s="61" t="s">
        <v>28</v>
      </c>
      <c r="G11" s="61" t="s">
        <v>28</v>
      </c>
      <c r="H11" s="61" t="s">
        <v>28</v>
      </c>
    </row>
    <row r="12" spans="2:8">
      <c r="B12" s="207" t="s">
        <v>126</v>
      </c>
      <c r="C12" s="61" t="s">
        <v>28</v>
      </c>
      <c r="D12" s="61" t="s">
        <v>28</v>
      </c>
      <c r="E12" s="61" t="s">
        <v>28</v>
      </c>
      <c r="F12" s="61" t="s">
        <v>28</v>
      </c>
      <c r="G12" s="61" t="s">
        <v>28</v>
      </c>
      <c r="H12" s="61" t="s">
        <v>28</v>
      </c>
    </row>
    <row r="13" spans="2:8">
      <c r="B13" s="207" t="s">
        <v>127</v>
      </c>
      <c r="C13" s="61" t="s">
        <v>28</v>
      </c>
      <c r="D13" s="61" t="s">
        <v>28</v>
      </c>
      <c r="E13" s="61" t="s">
        <v>28</v>
      </c>
      <c r="F13" s="61" t="s">
        <v>28</v>
      </c>
      <c r="G13" s="61" t="s">
        <v>28</v>
      </c>
      <c r="H13" s="61" t="s">
        <v>28</v>
      </c>
    </row>
    <row r="14" spans="2:8" ht="15" customHeight="1">
      <c r="B14" s="207" t="s">
        <v>128</v>
      </c>
      <c r="C14" s="61" t="s">
        <v>28</v>
      </c>
      <c r="D14" s="61" t="s">
        <v>28</v>
      </c>
      <c r="E14" s="61" t="s">
        <v>28</v>
      </c>
      <c r="F14" s="61" t="s">
        <v>28</v>
      </c>
      <c r="G14" s="61" t="s">
        <v>28</v>
      </c>
      <c r="H14" s="61" t="s">
        <v>28</v>
      </c>
    </row>
    <row r="15" spans="2:8" ht="15" customHeight="1">
      <c r="B15" s="207" t="s">
        <v>129</v>
      </c>
      <c r="C15" s="61" t="s">
        <v>28</v>
      </c>
      <c r="D15" s="61" t="s">
        <v>28</v>
      </c>
      <c r="E15" s="61" t="s">
        <v>28</v>
      </c>
      <c r="F15" s="61" t="s">
        <v>28</v>
      </c>
      <c r="G15" s="61" t="s">
        <v>28</v>
      </c>
      <c r="H15" s="61" t="s">
        <v>28</v>
      </c>
    </row>
    <row r="16" spans="2:8" ht="15" customHeight="1">
      <c r="B16" s="207" t="s">
        <v>130</v>
      </c>
      <c r="C16" s="61" t="s">
        <v>28</v>
      </c>
      <c r="D16" s="61" t="s">
        <v>28</v>
      </c>
      <c r="E16" s="61" t="s">
        <v>28</v>
      </c>
      <c r="F16" s="61" t="s">
        <v>28</v>
      </c>
      <c r="G16" s="61" t="s">
        <v>28</v>
      </c>
      <c r="H16" s="61" t="s">
        <v>28</v>
      </c>
    </row>
    <row r="17" spans="2:8" ht="15" customHeight="1">
      <c r="B17" s="207" t="s">
        <v>320</v>
      </c>
      <c r="C17" s="61" t="s">
        <v>28</v>
      </c>
      <c r="D17" s="61" t="s">
        <v>28</v>
      </c>
      <c r="E17" s="61" t="s">
        <v>28</v>
      </c>
      <c r="F17" s="61" t="s">
        <v>28</v>
      </c>
      <c r="G17" s="61" t="s">
        <v>28</v>
      </c>
      <c r="H17" s="61" t="s">
        <v>28</v>
      </c>
    </row>
    <row r="18" spans="2:8" ht="15" customHeight="1">
      <c r="B18" s="207" t="s">
        <v>131</v>
      </c>
      <c r="C18" s="61" t="s">
        <v>28</v>
      </c>
      <c r="D18" s="61" t="s">
        <v>28</v>
      </c>
      <c r="E18" s="61" t="s">
        <v>28</v>
      </c>
      <c r="F18" s="61" t="s">
        <v>28</v>
      </c>
      <c r="G18" s="61" t="s">
        <v>28</v>
      </c>
      <c r="H18" s="61" t="s">
        <v>28</v>
      </c>
    </row>
    <row r="19" spans="2:8">
      <c r="B19" s="207" t="s">
        <v>132</v>
      </c>
      <c r="C19" s="61" t="s">
        <v>28</v>
      </c>
      <c r="D19" s="61" t="s">
        <v>28</v>
      </c>
      <c r="E19" s="61" t="s">
        <v>28</v>
      </c>
      <c r="F19" s="61" t="s">
        <v>28</v>
      </c>
      <c r="G19" s="61" t="s">
        <v>28</v>
      </c>
      <c r="H19" s="61" t="s">
        <v>28</v>
      </c>
    </row>
    <row r="20" spans="2:8">
      <c r="B20" s="207" t="s">
        <v>133</v>
      </c>
      <c r="C20" s="61" t="s">
        <v>28</v>
      </c>
      <c r="D20" s="61">
        <v>2.5</v>
      </c>
      <c r="E20" s="61" t="s">
        <v>28</v>
      </c>
      <c r="F20" s="61">
        <v>2.5</v>
      </c>
      <c r="G20" s="61" t="s">
        <v>28</v>
      </c>
      <c r="H20" s="61">
        <v>5</v>
      </c>
    </row>
    <row r="21" spans="2:8">
      <c r="B21" s="207" t="s">
        <v>134</v>
      </c>
      <c r="C21" s="61" t="s">
        <v>28</v>
      </c>
      <c r="D21" s="61" t="s">
        <v>28</v>
      </c>
      <c r="E21" s="61" t="s">
        <v>28</v>
      </c>
      <c r="F21" s="61" t="s">
        <v>28</v>
      </c>
      <c r="G21" s="61" t="s">
        <v>28</v>
      </c>
      <c r="H21" s="61" t="s">
        <v>28</v>
      </c>
    </row>
    <row r="22" spans="2:8">
      <c r="B22" s="207" t="s">
        <v>135</v>
      </c>
      <c r="C22" s="61" t="s">
        <v>28</v>
      </c>
      <c r="D22" s="61" t="s">
        <v>28</v>
      </c>
      <c r="E22" s="61" t="s">
        <v>28</v>
      </c>
      <c r="F22" s="61" t="s">
        <v>28</v>
      </c>
      <c r="G22" s="61" t="s">
        <v>28</v>
      </c>
      <c r="H22" s="61" t="s">
        <v>28</v>
      </c>
    </row>
    <row r="23" spans="2:8">
      <c r="B23" s="207" t="s">
        <v>136</v>
      </c>
      <c r="C23" s="61">
        <v>5</v>
      </c>
      <c r="D23" s="61" t="s">
        <v>28</v>
      </c>
      <c r="E23" s="61">
        <v>5</v>
      </c>
      <c r="F23" s="61" t="s">
        <v>28</v>
      </c>
      <c r="G23" s="61">
        <v>5</v>
      </c>
      <c r="H23" s="61" t="s">
        <v>28</v>
      </c>
    </row>
    <row r="24" spans="2:8">
      <c r="B24" s="207" t="s">
        <v>137</v>
      </c>
      <c r="C24" s="61" t="s">
        <v>28</v>
      </c>
      <c r="D24" s="61" t="s">
        <v>28</v>
      </c>
      <c r="E24" s="61" t="s">
        <v>28</v>
      </c>
      <c r="F24" s="61" t="s">
        <v>28</v>
      </c>
      <c r="G24" s="61" t="s">
        <v>28</v>
      </c>
      <c r="H24" s="61" t="s">
        <v>28</v>
      </c>
    </row>
    <row r="25" spans="2:8">
      <c r="B25" s="207" t="s">
        <v>138</v>
      </c>
      <c r="C25" s="61">
        <v>5</v>
      </c>
      <c r="D25" s="61" t="s">
        <v>28</v>
      </c>
      <c r="E25" s="61">
        <v>5</v>
      </c>
      <c r="F25" s="61" t="s">
        <v>28</v>
      </c>
      <c r="G25" s="61">
        <v>5</v>
      </c>
      <c r="H25" s="61" t="s">
        <v>28</v>
      </c>
    </row>
    <row r="26" spans="2:8">
      <c r="B26" s="207" t="s">
        <v>139</v>
      </c>
      <c r="C26" s="61" t="s">
        <v>28</v>
      </c>
      <c r="D26" s="61" t="s">
        <v>28</v>
      </c>
      <c r="E26" s="61" t="s">
        <v>28</v>
      </c>
      <c r="F26" s="61" t="s">
        <v>28</v>
      </c>
      <c r="G26" s="61" t="s">
        <v>28</v>
      </c>
      <c r="H26" s="61" t="s">
        <v>28</v>
      </c>
    </row>
    <row r="27" spans="2:8">
      <c r="B27" s="207" t="s">
        <v>140</v>
      </c>
      <c r="C27" s="61" t="s">
        <v>28</v>
      </c>
      <c r="D27" s="61" t="s">
        <v>28</v>
      </c>
      <c r="E27" s="61" t="s">
        <v>28</v>
      </c>
      <c r="F27" s="61" t="s">
        <v>28</v>
      </c>
      <c r="G27" s="61" t="s">
        <v>28</v>
      </c>
      <c r="H27" s="61" t="s">
        <v>28</v>
      </c>
    </row>
    <row r="28" spans="2:8">
      <c r="B28" s="207" t="s">
        <v>141</v>
      </c>
      <c r="C28" s="61" t="s">
        <v>28</v>
      </c>
      <c r="D28" s="61">
        <v>5</v>
      </c>
      <c r="E28" s="61" t="s">
        <v>28</v>
      </c>
      <c r="F28" s="61">
        <v>5</v>
      </c>
      <c r="G28" s="61" t="s">
        <v>28</v>
      </c>
      <c r="H28" s="61">
        <v>0</v>
      </c>
    </row>
    <row r="29" spans="2:8">
      <c r="B29" s="207" t="s">
        <v>142</v>
      </c>
      <c r="C29" s="61" t="s">
        <v>28</v>
      </c>
      <c r="D29" s="61" t="s">
        <v>28</v>
      </c>
      <c r="E29" s="61" t="s">
        <v>28</v>
      </c>
      <c r="F29" s="61" t="s">
        <v>28</v>
      </c>
      <c r="G29" s="61" t="s">
        <v>28</v>
      </c>
      <c r="H29" s="61" t="s">
        <v>28</v>
      </c>
    </row>
    <row r="30" spans="2:8">
      <c r="B30" s="207" t="s">
        <v>321</v>
      </c>
      <c r="C30" s="61" t="s">
        <v>28</v>
      </c>
      <c r="D30" s="61" t="s">
        <v>28</v>
      </c>
      <c r="E30" s="61" t="s">
        <v>28</v>
      </c>
      <c r="F30" s="61" t="s">
        <v>28</v>
      </c>
      <c r="G30" s="61" t="s">
        <v>28</v>
      </c>
      <c r="H30" s="61" t="s">
        <v>28</v>
      </c>
    </row>
    <row r="31" spans="2:8">
      <c r="B31" s="207" t="s">
        <v>322</v>
      </c>
      <c r="C31" s="61" t="s">
        <v>28</v>
      </c>
      <c r="D31" s="61">
        <v>5</v>
      </c>
      <c r="E31" s="61" t="s">
        <v>28</v>
      </c>
      <c r="F31" s="61">
        <v>5</v>
      </c>
      <c r="G31" s="61" t="s">
        <v>28</v>
      </c>
      <c r="H31" s="61">
        <v>2.5</v>
      </c>
    </row>
    <row r="32" spans="2:8">
      <c r="B32" s="207" t="s">
        <v>143</v>
      </c>
      <c r="C32" s="61" t="s">
        <v>28</v>
      </c>
      <c r="D32" s="61" t="s">
        <v>28</v>
      </c>
      <c r="E32" s="61" t="s">
        <v>28</v>
      </c>
      <c r="F32" s="61" t="s">
        <v>28</v>
      </c>
      <c r="G32" s="61" t="s">
        <v>28</v>
      </c>
      <c r="H32" s="61" t="s">
        <v>28</v>
      </c>
    </row>
    <row r="33" spans="2:8">
      <c r="B33" s="207" t="s">
        <v>144</v>
      </c>
      <c r="C33" s="61">
        <v>0</v>
      </c>
      <c r="D33" s="61">
        <v>0</v>
      </c>
      <c r="E33" s="61">
        <v>0</v>
      </c>
      <c r="F33" s="61">
        <v>0</v>
      </c>
      <c r="G33" s="61">
        <v>0</v>
      </c>
      <c r="H33" s="61">
        <v>0</v>
      </c>
    </row>
    <row r="34" spans="2:8">
      <c r="B34" s="207" t="s">
        <v>145</v>
      </c>
      <c r="C34" s="61" t="s">
        <v>28</v>
      </c>
      <c r="D34" s="61">
        <v>5</v>
      </c>
      <c r="E34" s="61" t="s">
        <v>28</v>
      </c>
      <c r="F34" s="61">
        <v>5</v>
      </c>
      <c r="G34" s="61" t="s">
        <v>28</v>
      </c>
      <c r="H34" s="61">
        <v>5</v>
      </c>
    </row>
    <row r="35" spans="2:8">
      <c r="B35" s="207" t="s">
        <v>146</v>
      </c>
      <c r="C35" s="61" t="s">
        <v>28</v>
      </c>
      <c r="D35" s="61">
        <v>0</v>
      </c>
      <c r="E35" s="61" t="s">
        <v>28</v>
      </c>
      <c r="F35" s="61">
        <v>0</v>
      </c>
      <c r="G35" s="61" t="s">
        <v>28</v>
      </c>
      <c r="H35" s="61">
        <v>0</v>
      </c>
    </row>
    <row r="36" spans="2:8">
      <c r="B36" s="207" t="s">
        <v>1</v>
      </c>
      <c r="C36" s="61">
        <v>0</v>
      </c>
      <c r="D36" s="61" t="s">
        <v>28</v>
      </c>
      <c r="E36" s="61">
        <v>5</v>
      </c>
      <c r="F36" s="61" t="s">
        <v>28</v>
      </c>
      <c r="G36" s="61">
        <v>5</v>
      </c>
      <c r="H36" s="61" t="s">
        <v>28</v>
      </c>
    </row>
    <row r="37" spans="2:8">
      <c r="B37" s="207" t="s">
        <v>147</v>
      </c>
      <c r="C37" s="61" t="s">
        <v>28</v>
      </c>
      <c r="D37" s="61" t="s">
        <v>28</v>
      </c>
      <c r="E37" s="61" t="s">
        <v>28</v>
      </c>
      <c r="F37" s="61" t="s">
        <v>28</v>
      </c>
      <c r="G37" s="61" t="s">
        <v>28</v>
      </c>
      <c r="H37" s="61" t="s">
        <v>28</v>
      </c>
    </row>
    <row r="38" spans="2:8">
      <c r="B38" s="207" t="s">
        <v>148</v>
      </c>
      <c r="C38" s="61">
        <v>0</v>
      </c>
      <c r="D38" s="61" t="s">
        <v>28</v>
      </c>
      <c r="E38" s="61">
        <v>5</v>
      </c>
      <c r="F38" s="61" t="s">
        <v>28</v>
      </c>
      <c r="G38" s="61">
        <v>5</v>
      </c>
      <c r="H38" s="61" t="s">
        <v>28</v>
      </c>
    </row>
    <row r="39" spans="2:8">
      <c r="B39" s="207" t="s">
        <v>149</v>
      </c>
      <c r="C39" s="61" t="s">
        <v>28</v>
      </c>
      <c r="D39" s="61" t="s">
        <v>28</v>
      </c>
      <c r="E39" s="61" t="s">
        <v>28</v>
      </c>
      <c r="F39" s="61" t="s">
        <v>28</v>
      </c>
      <c r="G39" s="61" t="s">
        <v>28</v>
      </c>
      <c r="H39" s="61" t="s">
        <v>28</v>
      </c>
    </row>
    <row r="40" spans="2:8">
      <c r="B40" s="207" t="s">
        <v>150</v>
      </c>
      <c r="C40" s="61" t="s">
        <v>28</v>
      </c>
      <c r="D40" s="61" t="s">
        <v>28</v>
      </c>
      <c r="E40" s="61" t="s">
        <v>28</v>
      </c>
      <c r="F40" s="61" t="s">
        <v>28</v>
      </c>
      <c r="G40" s="61" t="s">
        <v>28</v>
      </c>
      <c r="H40" s="61" t="s">
        <v>28</v>
      </c>
    </row>
    <row r="41" spans="2:8">
      <c r="B41" s="207" t="s">
        <v>151</v>
      </c>
      <c r="C41" s="61" t="s">
        <v>28</v>
      </c>
      <c r="D41" s="61" t="s">
        <v>28</v>
      </c>
      <c r="E41" s="61" t="s">
        <v>28</v>
      </c>
      <c r="F41" s="61" t="s">
        <v>28</v>
      </c>
      <c r="G41" s="61" t="s">
        <v>28</v>
      </c>
      <c r="H41" s="61" t="s">
        <v>28</v>
      </c>
    </row>
    <row r="42" spans="2:8">
      <c r="B42" s="207" t="s">
        <v>152</v>
      </c>
      <c r="C42" s="61" t="s">
        <v>28</v>
      </c>
      <c r="D42" s="61" t="s">
        <v>28</v>
      </c>
      <c r="E42" s="61" t="s">
        <v>28</v>
      </c>
      <c r="F42" s="61" t="s">
        <v>28</v>
      </c>
      <c r="G42" s="61" t="s">
        <v>28</v>
      </c>
      <c r="H42" s="61" t="s">
        <v>28</v>
      </c>
    </row>
    <row r="43" spans="2:8">
      <c r="B43" s="207" t="s">
        <v>153</v>
      </c>
      <c r="C43" s="61" t="s">
        <v>28</v>
      </c>
      <c r="D43" s="61" t="s">
        <v>28</v>
      </c>
      <c r="E43" s="61" t="s">
        <v>28</v>
      </c>
      <c r="F43" s="61" t="s">
        <v>28</v>
      </c>
      <c r="G43" s="61" t="s">
        <v>28</v>
      </c>
      <c r="H43" s="61" t="s">
        <v>28</v>
      </c>
    </row>
    <row r="44" spans="2:8">
      <c r="B44" s="207" t="s">
        <v>323</v>
      </c>
      <c r="C44" s="61" t="s">
        <v>28</v>
      </c>
      <c r="D44" s="61" t="s">
        <v>28</v>
      </c>
      <c r="E44" s="61" t="s">
        <v>28</v>
      </c>
      <c r="F44" s="61" t="s">
        <v>28</v>
      </c>
      <c r="G44" s="61" t="s">
        <v>28</v>
      </c>
      <c r="H44" s="61" t="s">
        <v>28</v>
      </c>
    </row>
    <row r="45" spans="2:8">
      <c r="B45" s="207" t="s">
        <v>154</v>
      </c>
      <c r="C45" s="61" t="s">
        <v>28</v>
      </c>
      <c r="D45" s="61" t="s">
        <v>28</v>
      </c>
      <c r="E45" s="61" t="s">
        <v>28</v>
      </c>
      <c r="F45" s="61" t="s">
        <v>28</v>
      </c>
      <c r="G45" s="61" t="s">
        <v>28</v>
      </c>
      <c r="H45" s="61" t="s">
        <v>28</v>
      </c>
    </row>
    <row r="46" spans="2:8">
      <c r="B46" s="207" t="s">
        <v>155</v>
      </c>
      <c r="C46" s="61" t="s">
        <v>28</v>
      </c>
      <c r="D46" s="61">
        <v>0</v>
      </c>
      <c r="E46" s="61" t="s">
        <v>28</v>
      </c>
      <c r="F46" s="61">
        <v>0</v>
      </c>
      <c r="G46" s="61" t="s">
        <v>28</v>
      </c>
      <c r="H46" s="61">
        <v>0</v>
      </c>
    </row>
    <row r="47" spans="2:8" ht="15.75" thickBot="1">
      <c r="B47" s="206" t="s">
        <v>184</v>
      </c>
      <c r="C47" s="92" t="s">
        <v>28</v>
      </c>
      <c r="D47" s="92">
        <v>5</v>
      </c>
      <c r="E47" s="92" t="s">
        <v>28</v>
      </c>
      <c r="F47" s="92">
        <v>0</v>
      </c>
      <c r="G47" s="92" t="s">
        <v>28</v>
      </c>
      <c r="H47" s="92">
        <v>5</v>
      </c>
    </row>
    <row r="48" spans="2:8">
      <c r="B48" s="207" t="s">
        <v>119</v>
      </c>
      <c r="C48" s="61" t="s">
        <v>28</v>
      </c>
      <c r="D48" s="61" t="s">
        <v>28</v>
      </c>
      <c r="E48" s="61" t="s">
        <v>28</v>
      </c>
      <c r="F48" s="61" t="s">
        <v>28</v>
      </c>
      <c r="G48" s="61" t="s">
        <v>28</v>
      </c>
      <c r="H48" s="61" t="s">
        <v>28</v>
      </c>
    </row>
    <row r="49" spans="2:8">
      <c r="B49" s="207" t="s">
        <v>120</v>
      </c>
      <c r="C49" s="61" t="s">
        <v>28</v>
      </c>
      <c r="D49" s="61">
        <v>5</v>
      </c>
      <c r="E49" s="61" t="s">
        <v>28</v>
      </c>
      <c r="F49" s="61">
        <v>0</v>
      </c>
      <c r="G49" s="61" t="s">
        <v>28</v>
      </c>
      <c r="H49" s="61">
        <v>5</v>
      </c>
    </row>
    <row r="50" spans="2:8">
      <c r="B50" s="207" t="s">
        <v>121</v>
      </c>
      <c r="C50" s="61" t="s">
        <v>28</v>
      </c>
      <c r="D50" s="61" t="s">
        <v>28</v>
      </c>
      <c r="E50" s="61" t="s">
        <v>28</v>
      </c>
      <c r="F50" s="61" t="s">
        <v>28</v>
      </c>
      <c r="G50" s="61" t="s">
        <v>28</v>
      </c>
      <c r="H50" s="61" t="s">
        <v>28</v>
      </c>
    </row>
    <row r="51" spans="2:8">
      <c r="B51" s="207" t="s">
        <v>122</v>
      </c>
      <c r="C51" s="61" t="s">
        <v>28</v>
      </c>
      <c r="D51" s="61" t="s">
        <v>28</v>
      </c>
      <c r="E51" s="61" t="s">
        <v>28</v>
      </c>
      <c r="F51" s="61" t="s">
        <v>28</v>
      </c>
      <c r="G51" s="61" t="s">
        <v>28</v>
      </c>
      <c r="H51" s="61" t="s">
        <v>28</v>
      </c>
    </row>
    <row r="52" spans="2:8">
      <c r="B52" s="207" t="s">
        <v>123</v>
      </c>
      <c r="C52" s="61" t="s">
        <v>28</v>
      </c>
      <c r="D52" s="61" t="s">
        <v>28</v>
      </c>
      <c r="E52" s="61" t="s">
        <v>28</v>
      </c>
      <c r="F52" s="61" t="s">
        <v>28</v>
      </c>
      <c r="G52" s="61" t="s">
        <v>28</v>
      </c>
      <c r="H52" s="61" t="s">
        <v>28</v>
      </c>
    </row>
    <row r="53" spans="2:8">
      <c r="B53" s="207" t="s">
        <v>124</v>
      </c>
      <c r="C53" s="61" t="s">
        <v>28</v>
      </c>
      <c r="D53" s="61" t="s">
        <v>28</v>
      </c>
      <c r="E53" s="61" t="s">
        <v>28</v>
      </c>
      <c r="F53" s="61" t="s">
        <v>28</v>
      </c>
      <c r="G53" s="61" t="s">
        <v>28</v>
      </c>
      <c r="H53" s="61" t="s">
        <v>28</v>
      </c>
    </row>
    <row r="54" spans="2:8" ht="15.75" thickBot="1">
      <c r="B54" s="206" t="s">
        <v>30</v>
      </c>
      <c r="C54" s="92">
        <v>2</v>
      </c>
      <c r="D54" s="92">
        <v>3</v>
      </c>
      <c r="E54" s="92">
        <v>3</v>
      </c>
      <c r="F54" s="92">
        <v>3</v>
      </c>
      <c r="G54" s="92">
        <v>1</v>
      </c>
      <c r="H54" s="92">
        <v>2</v>
      </c>
    </row>
    <row r="55" spans="2:8">
      <c r="B55" s="207" t="s">
        <v>31</v>
      </c>
      <c r="C55" s="61">
        <v>2.5</v>
      </c>
      <c r="D55" s="61">
        <v>5</v>
      </c>
      <c r="E55" s="61">
        <v>5</v>
      </c>
      <c r="F55" s="61">
        <v>5</v>
      </c>
      <c r="G55" s="61">
        <v>0</v>
      </c>
      <c r="H55" s="61">
        <v>0</v>
      </c>
    </row>
    <row r="56" spans="2:8">
      <c r="B56" s="207" t="s">
        <v>32</v>
      </c>
      <c r="C56" s="61">
        <v>0</v>
      </c>
      <c r="D56" s="61">
        <v>0</v>
      </c>
      <c r="E56" s="61">
        <v>2.5</v>
      </c>
      <c r="F56" s="61">
        <v>5</v>
      </c>
      <c r="G56" s="61">
        <v>0</v>
      </c>
      <c r="H56" s="61">
        <v>0</v>
      </c>
    </row>
    <row r="57" spans="2:8">
      <c r="B57" s="207" t="s">
        <v>33</v>
      </c>
      <c r="C57" s="61">
        <v>0</v>
      </c>
      <c r="D57" s="61">
        <v>0</v>
      </c>
      <c r="E57" s="61">
        <v>0</v>
      </c>
      <c r="F57" s="61">
        <v>0</v>
      </c>
      <c r="G57" s="61">
        <v>5</v>
      </c>
      <c r="H57" s="61">
        <v>0</v>
      </c>
    </row>
    <row r="58" spans="2:8">
      <c r="B58" s="207" t="s">
        <v>34</v>
      </c>
      <c r="C58" s="61">
        <v>2.5</v>
      </c>
      <c r="D58" s="61">
        <v>5</v>
      </c>
      <c r="E58" s="61">
        <v>0</v>
      </c>
      <c r="F58" s="61">
        <v>0</v>
      </c>
      <c r="G58" s="61">
        <v>0</v>
      </c>
      <c r="H58" s="61">
        <v>0</v>
      </c>
    </row>
    <row r="59" spans="2:8">
      <c r="B59" s="207" t="s">
        <v>35</v>
      </c>
      <c r="C59" s="61">
        <v>0</v>
      </c>
      <c r="D59" s="61">
        <v>0</v>
      </c>
      <c r="E59" s="61">
        <v>0</v>
      </c>
      <c r="F59" s="61">
        <v>0</v>
      </c>
      <c r="G59" s="61">
        <v>0</v>
      </c>
      <c r="H59" s="61">
        <v>0</v>
      </c>
    </row>
    <row r="60" spans="2:8">
      <c r="B60" s="207" t="s">
        <v>36</v>
      </c>
      <c r="C60" s="61">
        <v>5</v>
      </c>
      <c r="D60" s="61">
        <v>5</v>
      </c>
      <c r="E60" s="61">
        <v>5</v>
      </c>
      <c r="F60" s="61">
        <v>5</v>
      </c>
      <c r="G60" s="61">
        <v>5</v>
      </c>
      <c r="H60" s="61">
        <v>5</v>
      </c>
    </row>
    <row r="61" spans="2:8">
      <c r="B61" s="207" t="s">
        <v>37</v>
      </c>
      <c r="C61" s="61">
        <v>2.5</v>
      </c>
      <c r="D61" s="61">
        <v>5</v>
      </c>
      <c r="E61" s="61">
        <v>5</v>
      </c>
      <c r="F61" s="61">
        <v>5</v>
      </c>
      <c r="G61" s="61">
        <v>0</v>
      </c>
      <c r="H61" s="61">
        <v>0</v>
      </c>
    </row>
    <row r="62" spans="2:8">
      <c r="B62" s="207" t="s">
        <v>38</v>
      </c>
      <c r="C62" s="61">
        <v>5</v>
      </c>
      <c r="D62" s="61">
        <v>2.5</v>
      </c>
      <c r="E62" s="61">
        <v>5</v>
      </c>
      <c r="F62" s="61">
        <v>5</v>
      </c>
      <c r="G62" s="61">
        <v>0</v>
      </c>
      <c r="H62" s="61">
        <v>5</v>
      </c>
    </row>
    <row r="63" spans="2:8">
      <c r="B63" s="207" t="s">
        <v>39</v>
      </c>
      <c r="C63" s="61">
        <v>5</v>
      </c>
      <c r="D63" s="61">
        <v>2.5</v>
      </c>
      <c r="E63" s="61">
        <v>5</v>
      </c>
      <c r="F63" s="61">
        <v>2.5</v>
      </c>
      <c r="G63" s="61">
        <v>5</v>
      </c>
      <c r="H63" s="61">
        <v>5</v>
      </c>
    </row>
    <row r="64" spans="2:8">
      <c r="B64" s="207" t="s">
        <v>40</v>
      </c>
      <c r="C64" s="61">
        <v>0</v>
      </c>
      <c r="D64" s="61">
        <v>5</v>
      </c>
      <c r="E64" s="61">
        <v>0</v>
      </c>
      <c r="F64" s="61">
        <v>5</v>
      </c>
      <c r="G64" s="61">
        <v>0</v>
      </c>
      <c r="H64" s="61">
        <v>5</v>
      </c>
    </row>
    <row r="65" spans="2:8">
      <c r="B65" s="207" t="s">
        <v>41</v>
      </c>
      <c r="C65" s="61">
        <v>0</v>
      </c>
      <c r="D65" s="61">
        <v>5</v>
      </c>
      <c r="E65" s="61">
        <v>0</v>
      </c>
      <c r="F65" s="61">
        <v>0</v>
      </c>
      <c r="G65" s="61">
        <v>0</v>
      </c>
      <c r="H65" s="61">
        <v>0</v>
      </c>
    </row>
    <row r="66" spans="2:8" ht="15.75" thickBot="1">
      <c r="B66" s="206" t="s">
        <v>190</v>
      </c>
      <c r="C66" s="92">
        <v>2</v>
      </c>
      <c r="D66" s="92">
        <v>1</v>
      </c>
      <c r="E66" s="92" t="s">
        <v>28</v>
      </c>
      <c r="F66" s="92">
        <v>1</v>
      </c>
      <c r="G66" s="92" t="s">
        <v>28</v>
      </c>
      <c r="H66" s="92">
        <v>3</v>
      </c>
    </row>
    <row r="67" spans="2:8">
      <c r="B67" s="207" t="s">
        <v>156</v>
      </c>
      <c r="C67" s="61" t="s">
        <v>28</v>
      </c>
      <c r="D67" s="61">
        <v>0</v>
      </c>
      <c r="E67" s="61" t="s">
        <v>28</v>
      </c>
      <c r="F67" s="61">
        <v>0</v>
      </c>
      <c r="G67" s="61" t="s">
        <v>28</v>
      </c>
      <c r="H67" s="61">
        <v>0</v>
      </c>
    </row>
    <row r="68" spans="2:8">
      <c r="B68" s="207" t="s">
        <v>157</v>
      </c>
      <c r="C68" s="61" t="s">
        <v>28</v>
      </c>
      <c r="D68" s="61" t="s">
        <v>28</v>
      </c>
      <c r="E68" s="61" t="s">
        <v>28</v>
      </c>
      <c r="F68" s="61" t="s">
        <v>28</v>
      </c>
      <c r="G68" s="61" t="s">
        <v>28</v>
      </c>
      <c r="H68" s="61" t="s">
        <v>28</v>
      </c>
    </row>
    <row r="69" spans="2:8">
      <c r="B69" s="207" t="s">
        <v>158</v>
      </c>
      <c r="C69" s="61" t="s">
        <v>28</v>
      </c>
      <c r="D69" s="61" t="s">
        <v>28</v>
      </c>
      <c r="E69" s="61" t="s">
        <v>28</v>
      </c>
      <c r="F69" s="61" t="s">
        <v>28</v>
      </c>
      <c r="G69" s="61" t="s">
        <v>28</v>
      </c>
      <c r="H69" s="61" t="s">
        <v>28</v>
      </c>
    </row>
    <row r="70" spans="2:8">
      <c r="B70" s="207" t="s">
        <v>191</v>
      </c>
      <c r="C70" s="61" t="s">
        <v>28</v>
      </c>
      <c r="D70" s="61" t="s">
        <v>28</v>
      </c>
      <c r="E70" s="61" t="s">
        <v>28</v>
      </c>
      <c r="F70" s="61" t="s">
        <v>28</v>
      </c>
      <c r="G70" s="61" t="s">
        <v>28</v>
      </c>
      <c r="H70" s="61" t="s">
        <v>28</v>
      </c>
    </row>
    <row r="71" spans="2:8">
      <c r="B71" s="207" t="s">
        <v>324</v>
      </c>
      <c r="C71" s="61" t="s">
        <v>28</v>
      </c>
      <c r="D71" s="61" t="s">
        <v>28</v>
      </c>
      <c r="E71" s="61" t="s">
        <v>28</v>
      </c>
      <c r="F71" s="61" t="s">
        <v>28</v>
      </c>
      <c r="G71" s="61" t="s">
        <v>28</v>
      </c>
      <c r="H71" s="61" t="s">
        <v>28</v>
      </c>
    </row>
    <row r="72" spans="2:8">
      <c r="B72" s="207" t="s">
        <v>161</v>
      </c>
      <c r="C72" s="61" t="s">
        <v>28</v>
      </c>
      <c r="D72" s="61" t="s">
        <v>28</v>
      </c>
      <c r="E72" s="61" t="s">
        <v>28</v>
      </c>
      <c r="F72" s="61" t="s">
        <v>28</v>
      </c>
      <c r="G72" s="61" t="s">
        <v>28</v>
      </c>
      <c r="H72" s="61" t="s">
        <v>28</v>
      </c>
    </row>
    <row r="73" spans="2:8">
      <c r="B73" s="207" t="s">
        <v>162</v>
      </c>
      <c r="C73" s="61" t="s">
        <v>28</v>
      </c>
      <c r="D73" s="61">
        <v>0</v>
      </c>
      <c r="E73" s="61" t="s">
        <v>28</v>
      </c>
      <c r="F73" s="61">
        <v>0</v>
      </c>
      <c r="G73" s="61" t="s">
        <v>28</v>
      </c>
      <c r="H73" s="61">
        <v>5</v>
      </c>
    </row>
    <row r="74" spans="2:8">
      <c r="B74" s="207" t="s">
        <v>163</v>
      </c>
      <c r="C74" s="61" t="s">
        <v>28</v>
      </c>
      <c r="D74" s="61" t="s">
        <v>28</v>
      </c>
      <c r="E74" s="61" t="s">
        <v>28</v>
      </c>
      <c r="F74" s="61" t="s">
        <v>28</v>
      </c>
      <c r="G74" s="61" t="s">
        <v>28</v>
      </c>
      <c r="H74" s="61" t="s">
        <v>28</v>
      </c>
    </row>
    <row r="75" spans="2:8">
      <c r="B75" s="207" t="s">
        <v>164</v>
      </c>
      <c r="C75" s="61" t="s">
        <v>28</v>
      </c>
      <c r="D75" s="61">
        <v>5</v>
      </c>
      <c r="E75" s="61" t="s">
        <v>28</v>
      </c>
      <c r="F75" s="61">
        <v>5</v>
      </c>
      <c r="G75" s="61" t="s">
        <v>28</v>
      </c>
      <c r="H75" s="61">
        <v>5</v>
      </c>
    </row>
    <row r="76" spans="2:8">
      <c r="B76" s="207" t="s">
        <v>165</v>
      </c>
      <c r="C76" s="61" t="s">
        <v>28</v>
      </c>
      <c r="D76" s="61" t="s">
        <v>28</v>
      </c>
      <c r="E76" s="61" t="s">
        <v>28</v>
      </c>
      <c r="F76" s="61" t="s">
        <v>28</v>
      </c>
      <c r="G76" s="61" t="s">
        <v>28</v>
      </c>
      <c r="H76" s="61" t="s">
        <v>28</v>
      </c>
    </row>
    <row r="77" spans="2:8">
      <c r="B77" s="207" t="s">
        <v>159</v>
      </c>
      <c r="C77" s="61" t="s">
        <v>28</v>
      </c>
      <c r="D77" s="61">
        <v>0</v>
      </c>
      <c r="E77" s="61" t="s">
        <v>28</v>
      </c>
      <c r="F77" s="61">
        <v>0</v>
      </c>
      <c r="G77" s="61" t="s">
        <v>28</v>
      </c>
      <c r="H77" s="61">
        <v>0</v>
      </c>
    </row>
    <row r="78" spans="2:8" ht="15.75" thickBot="1">
      <c r="B78" s="207" t="s">
        <v>160</v>
      </c>
      <c r="C78" s="61" t="s">
        <v>28</v>
      </c>
      <c r="D78" s="61" t="s">
        <v>28</v>
      </c>
      <c r="E78" s="61" t="s">
        <v>28</v>
      </c>
      <c r="F78" s="61" t="s">
        <v>28</v>
      </c>
      <c r="G78" s="61" t="s">
        <v>28</v>
      </c>
      <c r="H78" s="61" t="s">
        <v>28</v>
      </c>
    </row>
    <row r="79" spans="2:8" ht="16.5" thickTop="1" thickBot="1">
      <c r="B79" s="63" t="s">
        <v>325</v>
      </c>
      <c r="C79" s="62">
        <v>2</v>
      </c>
      <c r="D79" s="62">
        <v>3</v>
      </c>
      <c r="E79" s="62">
        <v>3</v>
      </c>
      <c r="F79" s="62">
        <v>2</v>
      </c>
      <c r="G79" s="62">
        <v>3</v>
      </c>
      <c r="H79" s="62">
        <v>3</v>
      </c>
    </row>
    <row r="80" spans="2:8" ht="15.75" thickTop="1">
      <c r="B80" s="64"/>
      <c r="C80" s="22"/>
      <c r="D80" s="22"/>
      <c r="E80" s="22"/>
      <c r="F80" s="22"/>
      <c r="G80" s="22"/>
      <c r="H80" s="22"/>
    </row>
    <row r="81" spans="2:8">
      <c r="B81" s="64"/>
      <c r="C81" s="22"/>
      <c r="D81" s="22"/>
      <c r="E81" s="22"/>
      <c r="F81" s="22"/>
      <c r="G81" s="22"/>
      <c r="H81" s="22"/>
    </row>
    <row r="82" spans="2:8" ht="42" customHeight="1">
      <c r="B82" s="185" t="s">
        <v>326</v>
      </c>
      <c r="C82" s="186" t="s">
        <v>327</v>
      </c>
      <c r="D82" s="186" t="s">
        <v>328</v>
      </c>
      <c r="E82" s="186" t="s">
        <v>329</v>
      </c>
      <c r="F82" s="22"/>
      <c r="G82" s="22"/>
      <c r="H82" s="22"/>
    </row>
    <row r="83" spans="2:8" ht="15.75">
      <c r="B83" s="180" t="s">
        <v>330</v>
      </c>
      <c r="C83" s="182">
        <v>5</v>
      </c>
      <c r="D83" s="182">
        <v>5</v>
      </c>
      <c r="E83" s="182">
        <v>5</v>
      </c>
      <c r="F83" s="22"/>
      <c r="G83" s="22"/>
      <c r="H83" s="22"/>
    </row>
    <row r="84" spans="2:8" ht="15.75">
      <c r="B84" s="180" t="s">
        <v>331</v>
      </c>
      <c r="C84" s="182">
        <v>0</v>
      </c>
      <c r="D84" s="182">
        <v>5</v>
      </c>
      <c r="E84" s="182">
        <v>5</v>
      </c>
      <c r="F84" s="22"/>
      <c r="G84" s="22"/>
      <c r="H84" s="22"/>
    </row>
    <row r="85" spans="2:8" ht="15.75">
      <c r="B85" s="180" t="s">
        <v>332</v>
      </c>
      <c r="C85" s="182">
        <v>5</v>
      </c>
      <c r="D85" s="182">
        <v>5</v>
      </c>
      <c r="E85" s="182">
        <v>5</v>
      </c>
      <c r="F85" s="22"/>
      <c r="G85" s="22"/>
      <c r="H85" s="22"/>
    </row>
    <row r="86" spans="2:8" ht="15.75">
      <c r="B86" s="180" t="s">
        <v>333</v>
      </c>
      <c r="C86" s="182">
        <v>5</v>
      </c>
      <c r="D86" s="182">
        <v>5</v>
      </c>
      <c r="E86" s="182">
        <v>5</v>
      </c>
      <c r="F86" s="22"/>
      <c r="G86" s="22"/>
      <c r="H86" s="22"/>
    </row>
    <row r="87" spans="2:8" ht="15.75">
      <c r="B87" s="180" t="s">
        <v>334</v>
      </c>
      <c r="C87" s="182">
        <v>5</v>
      </c>
      <c r="D87" s="182">
        <v>5</v>
      </c>
      <c r="E87" s="182">
        <v>5</v>
      </c>
      <c r="F87" s="22"/>
      <c r="G87" s="22"/>
      <c r="H87" s="22"/>
    </row>
    <row r="88" spans="2:8" ht="15.75">
      <c r="B88" s="180" t="s">
        <v>335</v>
      </c>
      <c r="C88" s="182">
        <v>5</v>
      </c>
      <c r="D88" s="182">
        <v>5</v>
      </c>
      <c r="E88" s="182">
        <v>5</v>
      </c>
      <c r="F88" s="22"/>
      <c r="G88" s="22"/>
      <c r="H88" s="22"/>
    </row>
    <row r="89" spans="2:8" ht="15.75">
      <c r="B89" s="180" t="s">
        <v>336</v>
      </c>
      <c r="C89" s="182">
        <v>5</v>
      </c>
      <c r="D89" s="182">
        <v>5</v>
      </c>
      <c r="E89" s="182">
        <v>5</v>
      </c>
      <c r="F89" s="22"/>
      <c r="G89" s="22"/>
      <c r="H89" s="22"/>
    </row>
    <row r="90" spans="2:8" ht="15.75">
      <c r="B90" s="180" t="s">
        <v>337</v>
      </c>
      <c r="C90" s="182">
        <v>5</v>
      </c>
      <c r="D90" s="182">
        <v>5</v>
      </c>
      <c r="E90" s="182">
        <v>5</v>
      </c>
      <c r="F90" s="22"/>
      <c r="G90" s="22"/>
      <c r="H90" s="22"/>
    </row>
    <row r="91" spans="2:8" ht="45" customHeight="1">
      <c r="B91" s="183" t="s">
        <v>338</v>
      </c>
      <c r="C91" s="182">
        <v>4</v>
      </c>
      <c r="D91" s="182">
        <v>5</v>
      </c>
      <c r="E91" s="182">
        <v>5</v>
      </c>
      <c r="F91" s="22"/>
      <c r="G91" s="22"/>
      <c r="H91" s="22"/>
    </row>
    <row r="92" spans="2:8"/>
    <row r="93" spans="2:8"/>
    <row r="94" spans="2:8" ht="41.25" customHeight="1">
      <c r="B94" s="181"/>
      <c r="C94" s="276" t="s">
        <v>327</v>
      </c>
      <c r="D94" s="277"/>
      <c r="E94" s="273" t="s">
        <v>395</v>
      </c>
      <c r="F94" s="275"/>
      <c r="G94" s="273" t="s">
        <v>339</v>
      </c>
      <c r="H94" s="274"/>
    </row>
    <row r="95" spans="2:8" ht="409.5" customHeight="1">
      <c r="B95" s="184" t="s">
        <v>340</v>
      </c>
      <c r="C95" s="270" t="s">
        <v>341</v>
      </c>
      <c r="D95" s="271"/>
      <c r="E95" s="272" t="s">
        <v>342</v>
      </c>
      <c r="F95" s="271"/>
      <c r="G95" s="270" t="s">
        <v>343</v>
      </c>
      <c r="H95" s="271"/>
    </row>
    <row r="96" spans="2:8"/>
    <row r="97" spans="2:2">
      <c r="B97" s="178" t="s">
        <v>390</v>
      </c>
    </row>
    <row r="98" spans="2:2"/>
    <row r="99" spans="2:2" hidden="1"/>
  </sheetData>
  <mergeCells count="12">
    <mergeCell ref="C95:D95"/>
    <mergeCell ref="E95:F95"/>
    <mergeCell ref="G95:H95"/>
    <mergeCell ref="G94:H94"/>
    <mergeCell ref="E94:F94"/>
    <mergeCell ref="C94:D94"/>
    <mergeCell ref="B1:H1"/>
    <mergeCell ref="B3:H3"/>
    <mergeCell ref="G4:H4"/>
    <mergeCell ref="E4:F4"/>
    <mergeCell ref="C4:D4"/>
    <mergeCell ref="B4: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Índice</vt:lpstr>
      <vt:lpstr>014</vt:lpstr>
      <vt:lpstr>016</vt:lpstr>
      <vt:lpstr>048</vt:lpstr>
      <vt:lpstr>055</vt:lpstr>
      <vt:lpstr>311</vt:lpstr>
      <vt:lpstr>076</vt:lpstr>
      <vt:lpstr>208</vt:lpstr>
      <vt:lpstr>214</vt:lpstr>
      <vt:lpstr>225</vt:lpstr>
      <vt:lpstr>116</vt:lpstr>
      <vt:lpstr>321</vt:lpstr>
      <vt:lpstr>120</vt:lpstr>
      <vt:lpstr>330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SESEA Aguascalientes</dc:creator>
  <cp:lastModifiedBy>109150</cp:lastModifiedBy>
  <dcterms:created xsi:type="dcterms:W3CDTF">2023-11-13T16:59:48Z</dcterms:created>
  <dcterms:modified xsi:type="dcterms:W3CDTF">2023-12-28T02:10:08Z</dcterms:modified>
</cp:coreProperties>
</file>